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G69" i="1" l="1"/>
  <c r="AD69" i="1"/>
  <c r="AC69" i="1"/>
  <c r="Z69" i="1"/>
  <c r="Y69" i="1"/>
  <c r="U69" i="1"/>
  <c r="O69" i="1"/>
  <c r="M69" i="1"/>
  <c r="I69" i="1"/>
  <c r="AF67" i="1"/>
  <c r="AF69" i="1" s="1"/>
  <c r="AE67" i="1"/>
  <c r="AE69" i="1" s="1"/>
  <c r="AD67" i="1"/>
  <c r="AC67" i="1"/>
  <c r="AB67" i="1"/>
  <c r="AB69" i="1" s="1"/>
  <c r="AA67" i="1"/>
  <c r="AA69" i="1" s="1"/>
  <c r="Z67" i="1"/>
  <c r="Y67" i="1"/>
  <c r="X67" i="1"/>
  <c r="X69" i="1" s="1"/>
  <c r="W67" i="1"/>
  <c r="W69" i="1" s="1"/>
  <c r="V67" i="1"/>
  <c r="V69" i="1" s="1"/>
  <c r="U67" i="1"/>
  <c r="T67" i="1"/>
  <c r="T69" i="1" s="1"/>
  <c r="S67" i="1"/>
  <c r="S69" i="1" s="1"/>
  <c r="Q67" i="1"/>
  <c r="Q69" i="1" s="1"/>
  <c r="P67" i="1"/>
  <c r="P69" i="1" s="1"/>
  <c r="O67" i="1"/>
  <c r="N67" i="1"/>
  <c r="N69" i="1" s="1"/>
  <c r="M67" i="1"/>
  <c r="L67" i="1"/>
  <c r="L69" i="1" s="1"/>
  <c r="K67" i="1"/>
  <c r="K69" i="1" s="1"/>
  <c r="J67" i="1"/>
  <c r="J69" i="1" s="1"/>
  <c r="I67" i="1"/>
  <c r="D67" i="1"/>
  <c r="D69" i="1" s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G66" i="1"/>
  <c r="F66" i="1"/>
  <c r="F67" i="1" s="1"/>
  <c r="F69" i="1" s="1"/>
  <c r="E66" i="1"/>
  <c r="E67" i="1" s="1"/>
  <c r="E69" i="1" s="1"/>
  <c r="D66" i="1"/>
  <c r="AF65" i="1"/>
  <c r="AE65" i="1"/>
  <c r="AC65" i="1"/>
  <c r="AA65" i="1"/>
  <c r="Y65" i="1"/>
  <c r="W65" i="1"/>
  <c r="U65" i="1"/>
  <c r="T65" i="1"/>
  <c r="S65" i="1"/>
  <c r="P65" i="1"/>
  <c r="O65" i="1"/>
  <c r="M65" i="1"/>
  <c r="AF63" i="1"/>
  <c r="AE63" i="1"/>
  <c r="AD63" i="1"/>
  <c r="AD65" i="1" s="1"/>
  <c r="AC63" i="1"/>
  <c r="AB63" i="1"/>
  <c r="AB65" i="1" s="1"/>
  <c r="AA63" i="1"/>
  <c r="Z63" i="1"/>
  <c r="Z65" i="1" s="1"/>
  <c r="Y63" i="1"/>
  <c r="X63" i="1"/>
  <c r="X65" i="1" s="1"/>
  <c r="W63" i="1"/>
  <c r="V63" i="1"/>
  <c r="V65" i="1" s="1"/>
  <c r="U63" i="1"/>
  <c r="T63" i="1"/>
  <c r="S63" i="1"/>
  <c r="Q63" i="1"/>
  <c r="Q65" i="1" s="1"/>
  <c r="P63" i="1"/>
  <c r="O63" i="1"/>
  <c r="N63" i="1"/>
  <c r="N65" i="1" s="1"/>
  <c r="M63" i="1"/>
  <c r="L63" i="1"/>
  <c r="L65" i="1" s="1"/>
  <c r="K63" i="1"/>
  <c r="K65" i="1" s="1"/>
  <c r="J63" i="1"/>
  <c r="J65" i="1" s="1"/>
  <c r="I63" i="1"/>
  <c r="I65" i="1" s="1"/>
  <c r="F63" i="1"/>
  <c r="F65" i="1" s="1"/>
  <c r="AF62" i="1"/>
  <c r="AG65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R65" i="1" s="1"/>
  <c r="P62" i="1"/>
  <c r="O62" i="1"/>
  <c r="N62" i="1"/>
  <c r="M62" i="1"/>
  <c r="L62" i="1"/>
  <c r="K62" i="1"/>
  <c r="J62" i="1"/>
  <c r="I62" i="1"/>
  <c r="G62" i="1"/>
  <c r="G63" i="1" s="1"/>
  <c r="G65" i="1" s="1"/>
  <c r="F62" i="1"/>
  <c r="E62" i="1"/>
  <c r="D62" i="1"/>
  <c r="D63" i="1" s="1"/>
  <c r="D65" i="1" s="1"/>
  <c r="AG61" i="1"/>
  <c r="AC61" i="1"/>
  <c r="AA61" i="1"/>
  <c r="Z61" i="1"/>
  <c r="Y61" i="1"/>
  <c r="U61" i="1"/>
  <c r="O61" i="1"/>
  <c r="M61" i="1"/>
  <c r="K61" i="1"/>
  <c r="F61" i="1"/>
  <c r="AF59" i="1"/>
  <c r="AF61" i="1" s="1"/>
  <c r="AE59" i="1"/>
  <c r="AE61" i="1" s="1"/>
  <c r="AD59" i="1"/>
  <c r="AD61" i="1" s="1"/>
  <c r="AC59" i="1"/>
  <c r="AB59" i="1"/>
  <c r="AB61" i="1" s="1"/>
  <c r="AA59" i="1"/>
  <c r="Z59" i="1"/>
  <c r="Y59" i="1"/>
  <c r="X59" i="1"/>
  <c r="X61" i="1" s="1"/>
  <c r="W59" i="1"/>
  <c r="W61" i="1" s="1"/>
  <c r="V59" i="1"/>
  <c r="V61" i="1" s="1"/>
  <c r="U59" i="1"/>
  <c r="T59" i="1"/>
  <c r="T61" i="1" s="1"/>
  <c r="S59" i="1"/>
  <c r="S61" i="1" s="1"/>
  <c r="Q59" i="1"/>
  <c r="Q61" i="1" s="1"/>
  <c r="P59" i="1"/>
  <c r="P61" i="1" s="1"/>
  <c r="O59" i="1"/>
  <c r="N59" i="1"/>
  <c r="N61" i="1" s="1"/>
  <c r="M59" i="1"/>
  <c r="L59" i="1"/>
  <c r="L61" i="1" s="1"/>
  <c r="K59" i="1"/>
  <c r="J59" i="1"/>
  <c r="J61" i="1" s="1"/>
  <c r="I59" i="1"/>
  <c r="I61" i="1" s="1"/>
  <c r="D59" i="1"/>
  <c r="D61" i="1" s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R61" i="1" s="1"/>
  <c r="P58" i="1"/>
  <c r="O58" i="1"/>
  <c r="N58" i="1"/>
  <c r="M58" i="1"/>
  <c r="L58" i="1"/>
  <c r="K58" i="1"/>
  <c r="J58" i="1"/>
  <c r="I58" i="1"/>
  <c r="G58" i="1"/>
  <c r="F58" i="1"/>
  <c r="F59" i="1" s="1"/>
  <c r="E58" i="1"/>
  <c r="E59" i="1" s="1"/>
  <c r="E61" i="1" s="1"/>
  <c r="D58" i="1"/>
  <c r="AG57" i="1"/>
  <c r="AF57" i="1"/>
  <c r="AE57" i="1"/>
  <c r="AC57" i="1"/>
  <c r="AB57" i="1"/>
  <c r="AA57" i="1"/>
  <c r="W57" i="1"/>
  <c r="U57" i="1"/>
  <c r="S57" i="1"/>
  <c r="P57" i="1"/>
  <c r="L57" i="1"/>
  <c r="G57" i="1"/>
  <c r="AF55" i="1"/>
  <c r="AE55" i="1"/>
  <c r="AD55" i="1"/>
  <c r="AD57" i="1" s="1"/>
  <c r="AC55" i="1"/>
  <c r="AB55" i="1"/>
  <c r="AA55" i="1"/>
  <c r="Z55" i="1"/>
  <c r="Z57" i="1" s="1"/>
  <c r="Y55" i="1"/>
  <c r="Y57" i="1" s="1"/>
  <c r="X55" i="1"/>
  <c r="X57" i="1" s="1"/>
  <c r="W55" i="1"/>
  <c r="V55" i="1"/>
  <c r="V57" i="1" s="1"/>
  <c r="U55" i="1"/>
  <c r="T55" i="1"/>
  <c r="T57" i="1" s="1"/>
  <c r="S55" i="1"/>
  <c r="Q55" i="1"/>
  <c r="Q57" i="1" s="1"/>
  <c r="P55" i="1"/>
  <c r="O55" i="1"/>
  <c r="O57" i="1" s="1"/>
  <c r="N55" i="1"/>
  <c r="N57" i="1" s="1"/>
  <c r="M55" i="1"/>
  <c r="M57" i="1" s="1"/>
  <c r="L55" i="1"/>
  <c r="K55" i="1"/>
  <c r="K57" i="1" s="1"/>
  <c r="J55" i="1"/>
  <c r="J57" i="1" s="1"/>
  <c r="I55" i="1"/>
  <c r="I57" i="1" s="1"/>
  <c r="F55" i="1"/>
  <c r="F57" i="1" s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R57" i="1" s="1"/>
  <c r="P54" i="1"/>
  <c r="O54" i="1"/>
  <c r="N54" i="1"/>
  <c r="M54" i="1"/>
  <c r="L54" i="1"/>
  <c r="K54" i="1"/>
  <c r="J54" i="1"/>
  <c r="I54" i="1"/>
  <c r="H54" i="1"/>
  <c r="G54" i="1"/>
  <c r="G55" i="1" s="1"/>
  <c r="F54" i="1"/>
  <c r="E54" i="1"/>
  <c r="D54" i="1"/>
  <c r="D55" i="1" s="1"/>
  <c r="D57" i="1" s="1"/>
  <c r="AG53" i="1"/>
  <c r="AE53" i="1"/>
  <c r="AD53" i="1"/>
  <c r="AC53" i="1"/>
  <c r="Z53" i="1"/>
  <c r="Y53" i="1"/>
  <c r="U53" i="1"/>
  <c r="S53" i="1"/>
  <c r="R53" i="1"/>
  <c r="N53" i="1"/>
  <c r="M53" i="1"/>
  <c r="J53" i="1"/>
  <c r="I53" i="1"/>
  <c r="AF51" i="1"/>
  <c r="AF53" i="1" s="1"/>
  <c r="AE51" i="1"/>
  <c r="AD51" i="1"/>
  <c r="AC51" i="1"/>
  <c r="AB51" i="1"/>
  <c r="AB53" i="1" s="1"/>
  <c r="AA51" i="1"/>
  <c r="AA53" i="1" s="1"/>
  <c r="Z51" i="1"/>
  <c r="Y51" i="1"/>
  <c r="X51" i="1"/>
  <c r="X53" i="1" s="1"/>
  <c r="W51" i="1"/>
  <c r="W53" i="1" s="1"/>
  <c r="V51" i="1"/>
  <c r="V53" i="1" s="1"/>
  <c r="U51" i="1"/>
  <c r="T51" i="1"/>
  <c r="T53" i="1" s="1"/>
  <c r="S51" i="1"/>
  <c r="Q51" i="1"/>
  <c r="Q53" i="1" s="1"/>
  <c r="P51" i="1"/>
  <c r="P53" i="1" s="1"/>
  <c r="O51" i="1"/>
  <c r="O53" i="1" s="1"/>
  <c r="N51" i="1"/>
  <c r="M51" i="1"/>
  <c r="L51" i="1"/>
  <c r="L53" i="1" s="1"/>
  <c r="K51" i="1"/>
  <c r="K53" i="1" s="1"/>
  <c r="J51" i="1"/>
  <c r="I51" i="1"/>
  <c r="D51" i="1"/>
  <c r="D53" i="1" s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F51" i="1" s="1"/>
  <c r="F53" i="1" s="1"/>
  <c r="E50" i="1"/>
  <c r="E51" i="1" s="1"/>
  <c r="E53" i="1" s="1"/>
  <c r="D50" i="1"/>
  <c r="AE49" i="1"/>
  <c r="AA49" i="1"/>
  <c r="X49" i="1"/>
  <c r="W49" i="1"/>
  <c r="S49" i="1"/>
  <c r="K49" i="1"/>
  <c r="I49" i="1"/>
  <c r="D49" i="1"/>
  <c r="AF47" i="1"/>
  <c r="AF49" i="1" s="1"/>
  <c r="AE47" i="1"/>
  <c r="AD47" i="1"/>
  <c r="AD49" i="1" s="1"/>
  <c r="AC47" i="1"/>
  <c r="AC49" i="1" s="1"/>
  <c r="AB47" i="1"/>
  <c r="AB49" i="1" s="1"/>
  <c r="AA47" i="1"/>
  <c r="Z47" i="1"/>
  <c r="Z49" i="1" s="1"/>
  <c r="Y47" i="1"/>
  <c r="Y49" i="1" s="1"/>
  <c r="X47" i="1"/>
  <c r="W47" i="1"/>
  <c r="V47" i="1"/>
  <c r="V49" i="1" s="1"/>
  <c r="U47" i="1"/>
  <c r="U49" i="1" s="1"/>
  <c r="T47" i="1"/>
  <c r="T49" i="1" s="1"/>
  <c r="S47" i="1"/>
  <c r="Q47" i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J47" i="1"/>
  <c r="J49" i="1" s="1"/>
  <c r="I47" i="1"/>
  <c r="G47" i="1"/>
  <c r="G49" i="1" s="1"/>
  <c r="F47" i="1"/>
  <c r="F49" i="1" s="1"/>
  <c r="AF46" i="1"/>
  <c r="AG49" i="1" s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R49" i="1" s="1"/>
  <c r="P46" i="1"/>
  <c r="O46" i="1"/>
  <c r="N46" i="1"/>
  <c r="M46" i="1"/>
  <c r="L46" i="1"/>
  <c r="K46" i="1"/>
  <c r="J46" i="1"/>
  <c r="I46" i="1"/>
  <c r="G46" i="1"/>
  <c r="H49" i="1" s="1"/>
  <c r="F46" i="1"/>
  <c r="E46" i="1"/>
  <c r="D46" i="1"/>
  <c r="D47" i="1" s="1"/>
  <c r="AG45" i="1"/>
  <c r="AE45" i="1"/>
  <c r="AC45" i="1"/>
  <c r="Y45" i="1"/>
  <c r="W45" i="1"/>
  <c r="U45" i="1"/>
  <c r="R45" i="1"/>
  <c r="Q45" i="1"/>
  <c r="O45" i="1"/>
  <c r="K45" i="1"/>
  <c r="J45" i="1"/>
  <c r="AF43" i="1"/>
  <c r="AF45" i="1" s="1"/>
  <c r="AE43" i="1"/>
  <c r="AD43" i="1"/>
  <c r="AD45" i="1" s="1"/>
  <c r="AC43" i="1"/>
  <c r="AB43" i="1"/>
  <c r="AB45" i="1" s="1"/>
  <c r="AA43" i="1"/>
  <c r="AA45" i="1" s="1"/>
  <c r="Z43" i="1"/>
  <c r="Z45" i="1" s="1"/>
  <c r="Y43" i="1"/>
  <c r="X43" i="1"/>
  <c r="X45" i="1" s="1"/>
  <c r="W43" i="1"/>
  <c r="V43" i="1"/>
  <c r="V45" i="1" s="1"/>
  <c r="U43" i="1"/>
  <c r="T43" i="1"/>
  <c r="T45" i="1" s="1"/>
  <c r="S43" i="1"/>
  <c r="S45" i="1" s="1"/>
  <c r="Q43" i="1"/>
  <c r="P43" i="1"/>
  <c r="P45" i="1" s="1"/>
  <c r="O43" i="1"/>
  <c r="N43" i="1"/>
  <c r="N45" i="1" s="1"/>
  <c r="M43" i="1"/>
  <c r="M45" i="1" s="1"/>
  <c r="L43" i="1"/>
  <c r="L45" i="1" s="1"/>
  <c r="K43" i="1"/>
  <c r="J43" i="1"/>
  <c r="I43" i="1"/>
  <c r="I45" i="1" s="1"/>
  <c r="F43" i="1"/>
  <c r="F45" i="1" s="1"/>
  <c r="D43" i="1"/>
  <c r="D45" i="1" s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G42" i="1"/>
  <c r="F42" i="1"/>
  <c r="E42" i="1"/>
  <c r="E43" i="1" s="1"/>
  <c r="E45" i="1" s="1"/>
  <c r="D42" i="1"/>
  <c r="AE41" i="1"/>
  <c r="AC41" i="1"/>
  <c r="AA41" i="1"/>
  <c r="W41" i="1"/>
  <c r="U41" i="1"/>
  <c r="S41" i="1"/>
  <c r="Q41" i="1"/>
  <c r="P41" i="1"/>
  <c r="L41" i="1"/>
  <c r="H41" i="1"/>
  <c r="AF39" i="1"/>
  <c r="AF41" i="1" s="1"/>
  <c r="AE39" i="1"/>
  <c r="AD39" i="1"/>
  <c r="AD41" i="1" s="1"/>
  <c r="AC39" i="1"/>
  <c r="AB39" i="1"/>
  <c r="AB41" i="1" s="1"/>
  <c r="AA39" i="1"/>
  <c r="Z39" i="1"/>
  <c r="Z41" i="1" s="1"/>
  <c r="Y39" i="1"/>
  <c r="Y41" i="1" s="1"/>
  <c r="X39" i="1"/>
  <c r="X41" i="1" s="1"/>
  <c r="W39" i="1"/>
  <c r="V39" i="1"/>
  <c r="V41" i="1" s="1"/>
  <c r="U39" i="1"/>
  <c r="T39" i="1"/>
  <c r="T41" i="1" s="1"/>
  <c r="S39" i="1"/>
  <c r="Q39" i="1"/>
  <c r="P39" i="1"/>
  <c r="O39" i="1"/>
  <c r="O41" i="1" s="1"/>
  <c r="N39" i="1"/>
  <c r="N41" i="1" s="1"/>
  <c r="M39" i="1"/>
  <c r="M41" i="1" s="1"/>
  <c r="L39" i="1"/>
  <c r="K39" i="1"/>
  <c r="K41" i="1" s="1"/>
  <c r="J39" i="1"/>
  <c r="J41" i="1" s="1"/>
  <c r="I39" i="1"/>
  <c r="I41" i="1" s="1"/>
  <c r="AF38" i="1"/>
  <c r="AG41" i="1" s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R41" i="1" s="1"/>
  <c r="P38" i="1"/>
  <c r="O38" i="1"/>
  <c r="N38" i="1"/>
  <c r="M38" i="1"/>
  <c r="L38" i="1"/>
  <c r="K38" i="1"/>
  <c r="J38" i="1"/>
  <c r="I38" i="1"/>
  <c r="H38" i="1"/>
  <c r="G38" i="1"/>
  <c r="G39" i="1" s="1"/>
  <c r="G41" i="1" s="1"/>
  <c r="F38" i="1"/>
  <c r="E38" i="1"/>
  <c r="D38" i="1"/>
  <c r="D39" i="1" s="1"/>
  <c r="D41" i="1" s="1"/>
  <c r="AG37" i="1"/>
  <c r="AD37" i="1"/>
  <c r="AC37" i="1"/>
  <c r="Z37" i="1"/>
  <c r="Y37" i="1"/>
  <c r="U37" i="1"/>
  <c r="O37" i="1"/>
  <c r="N37" i="1"/>
  <c r="M37" i="1"/>
  <c r="I37" i="1"/>
  <c r="AF35" i="1"/>
  <c r="AF37" i="1" s="1"/>
  <c r="AE35" i="1"/>
  <c r="AE37" i="1" s="1"/>
  <c r="AD35" i="1"/>
  <c r="AC35" i="1"/>
  <c r="AB35" i="1"/>
  <c r="AB37" i="1" s="1"/>
  <c r="AA35" i="1"/>
  <c r="AA37" i="1" s="1"/>
  <c r="Z35" i="1"/>
  <c r="Y35" i="1"/>
  <c r="X35" i="1"/>
  <c r="X37" i="1" s="1"/>
  <c r="W35" i="1"/>
  <c r="W37" i="1" s="1"/>
  <c r="V35" i="1"/>
  <c r="V37" i="1" s="1"/>
  <c r="U35" i="1"/>
  <c r="T35" i="1"/>
  <c r="T37" i="1" s="1"/>
  <c r="S35" i="1"/>
  <c r="S37" i="1" s="1"/>
  <c r="Q35" i="1"/>
  <c r="Q37" i="1" s="1"/>
  <c r="P35" i="1"/>
  <c r="P37" i="1" s="1"/>
  <c r="O35" i="1"/>
  <c r="N35" i="1"/>
  <c r="M35" i="1"/>
  <c r="L35" i="1"/>
  <c r="L37" i="1" s="1"/>
  <c r="K35" i="1"/>
  <c r="K37" i="1" s="1"/>
  <c r="J35" i="1"/>
  <c r="J37" i="1" s="1"/>
  <c r="I35" i="1"/>
  <c r="D35" i="1"/>
  <c r="D37" i="1" s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R37" i="1" s="1"/>
  <c r="P34" i="1"/>
  <c r="O34" i="1"/>
  <c r="N34" i="1"/>
  <c r="M34" i="1"/>
  <c r="L34" i="1"/>
  <c r="K34" i="1"/>
  <c r="J34" i="1"/>
  <c r="I34" i="1"/>
  <c r="G34" i="1"/>
  <c r="F34" i="1"/>
  <c r="F35" i="1" s="1"/>
  <c r="F37" i="1" s="1"/>
  <c r="E34" i="1"/>
  <c r="E35" i="1" s="1"/>
  <c r="E37" i="1" s="1"/>
  <c r="D34" i="1"/>
  <c r="AF33" i="1"/>
  <c r="AE33" i="1"/>
  <c r="AA33" i="1"/>
  <c r="Y33" i="1"/>
  <c r="T33" i="1"/>
  <c r="S33" i="1"/>
  <c r="M33" i="1"/>
  <c r="I33" i="1"/>
  <c r="AF31" i="1"/>
  <c r="AE31" i="1"/>
  <c r="AD31" i="1"/>
  <c r="AD33" i="1" s="1"/>
  <c r="AC31" i="1"/>
  <c r="AC33" i="1" s="1"/>
  <c r="AB31" i="1"/>
  <c r="AB33" i="1" s="1"/>
  <c r="AA31" i="1"/>
  <c r="Z31" i="1"/>
  <c r="Z33" i="1" s="1"/>
  <c r="Y31" i="1"/>
  <c r="X31" i="1"/>
  <c r="X33" i="1" s="1"/>
  <c r="W31" i="1"/>
  <c r="W33" i="1" s="1"/>
  <c r="V31" i="1"/>
  <c r="V33" i="1" s="1"/>
  <c r="U31" i="1"/>
  <c r="U33" i="1" s="1"/>
  <c r="T31" i="1"/>
  <c r="S31" i="1"/>
  <c r="Q31" i="1"/>
  <c r="Q33" i="1" s="1"/>
  <c r="P31" i="1"/>
  <c r="P33" i="1" s="1"/>
  <c r="O31" i="1"/>
  <c r="O33" i="1" s="1"/>
  <c r="N31" i="1"/>
  <c r="N33" i="1" s="1"/>
  <c r="M31" i="1"/>
  <c r="L31" i="1"/>
  <c r="L33" i="1" s="1"/>
  <c r="K31" i="1"/>
  <c r="K33" i="1" s="1"/>
  <c r="J31" i="1"/>
  <c r="J33" i="1" s="1"/>
  <c r="I31" i="1"/>
  <c r="F31" i="1"/>
  <c r="F33" i="1" s="1"/>
  <c r="AF30" i="1"/>
  <c r="AG33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R33" i="1" s="1"/>
  <c r="P30" i="1"/>
  <c r="O30" i="1"/>
  <c r="N30" i="1"/>
  <c r="M30" i="1"/>
  <c r="L30" i="1"/>
  <c r="K30" i="1"/>
  <c r="J30" i="1"/>
  <c r="I30" i="1"/>
  <c r="G30" i="1"/>
  <c r="H30" i="1" s="1"/>
  <c r="F30" i="1"/>
  <c r="E30" i="1"/>
  <c r="D30" i="1"/>
  <c r="D31" i="1" s="1"/>
  <c r="D33" i="1" s="1"/>
  <c r="AG29" i="1"/>
  <c r="AE29" i="1"/>
  <c r="AC29" i="1"/>
  <c r="AA29" i="1"/>
  <c r="Y29" i="1"/>
  <c r="U29" i="1"/>
  <c r="O29" i="1"/>
  <c r="K29" i="1"/>
  <c r="J29" i="1"/>
  <c r="AF27" i="1"/>
  <c r="AF29" i="1" s="1"/>
  <c r="AE27" i="1"/>
  <c r="AD27" i="1"/>
  <c r="AD29" i="1" s="1"/>
  <c r="AC27" i="1"/>
  <c r="AB27" i="1"/>
  <c r="AB29" i="1" s="1"/>
  <c r="AA27" i="1"/>
  <c r="Z27" i="1"/>
  <c r="Z29" i="1" s="1"/>
  <c r="Y27" i="1"/>
  <c r="X27" i="1"/>
  <c r="X29" i="1" s="1"/>
  <c r="W27" i="1"/>
  <c r="W29" i="1" s="1"/>
  <c r="V27" i="1"/>
  <c r="V29" i="1" s="1"/>
  <c r="U27" i="1"/>
  <c r="T27" i="1"/>
  <c r="T29" i="1" s="1"/>
  <c r="S27" i="1"/>
  <c r="S29" i="1" s="1"/>
  <c r="Q27" i="1"/>
  <c r="Q29" i="1" s="1"/>
  <c r="P27" i="1"/>
  <c r="P29" i="1" s="1"/>
  <c r="O27" i="1"/>
  <c r="N27" i="1"/>
  <c r="N29" i="1" s="1"/>
  <c r="M27" i="1"/>
  <c r="M29" i="1" s="1"/>
  <c r="L27" i="1"/>
  <c r="L29" i="1" s="1"/>
  <c r="K27" i="1"/>
  <c r="J27" i="1"/>
  <c r="I27" i="1"/>
  <c r="I29" i="1" s="1"/>
  <c r="D27" i="1"/>
  <c r="D29" i="1" s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R29" i="1" s="1"/>
  <c r="P26" i="1"/>
  <c r="O26" i="1"/>
  <c r="N26" i="1"/>
  <c r="M26" i="1"/>
  <c r="L26" i="1"/>
  <c r="K26" i="1"/>
  <c r="J26" i="1"/>
  <c r="I26" i="1"/>
  <c r="G26" i="1"/>
  <c r="F26" i="1"/>
  <c r="F27" i="1" s="1"/>
  <c r="F29" i="1" s="1"/>
  <c r="E26" i="1"/>
  <c r="E27" i="1" s="1"/>
  <c r="E29" i="1" s="1"/>
  <c r="D26" i="1"/>
  <c r="AF25" i="1"/>
  <c r="AE25" i="1"/>
  <c r="AC25" i="1"/>
  <c r="AB25" i="1"/>
  <c r="AA25" i="1"/>
  <c r="W25" i="1"/>
  <c r="U25" i="1"/>
  <c r="S25" i="1"/>
  <c r="Q25" i="1"/>
  <c r="P25" i="1"/>
  <c r="L25" i="1"/>
  <c r="K25" i="1"/>
  <c r="H25" i="1"/>
  <c r="AF23" i="1"/>
  <c r="AE23" i="1"/>
  <c r="AD23" i="1"/>
  <c r="AD25" i="1" s="1"/>
  <c r="AC23" i="1"/>
  <c r="AB23" i="1"/>
  <c r="AA23" i="1"/>
  <c r="Z23" i="1"/>
  <c r="Z25" i="1" s="1"/>
  <c r="Y23" i="1"/>
  <c r="Y25" i="1" s="1"/>
  <c r="X23" i="1"/>
  <c r="X25" i="1" s="1"/>
  <c r="W23" i="1"/>
  <c r="V23" i="1"/>
  <c r="V25" i="1" s="1"/>
  <c r="U23" i="1"/>
  <c r="T23" i="1"/>
  <c r="T25" i="1" s="1"/>
  <c r="S23" i="1"/>
  <c r="Q23" i="1"/>
  <c r="P23" i="1"/>
  <c r="O23" i="1"/>
  <c r="O25" i="1" s="1"/>
  <c r="N23" i="1"/>
  <c r="N25" i="1" s="1"/>
  <c r="M23" i="1"/>
  <c r="M25" i="1" s="1"/>
  <c r="L23" i="1"/>
  <c r="K23" i="1"/>
  <c r="J23" i="1"/>
  <c r="J25" i="1" s="1"/>
  <c r="I23" i="1"/>
  <c r="I25" i="1" s="1"/>
  <c r="AF22" i="1"/>
  <c r="AG25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R25" i="1" s="1"/>
  <c r="P22" i="1"/>
  <c r="O22" i="1"/>
  <c r="N22" i="1"/>
  <c r="M22" i="1"/>
  <c r="L22" i="1"/>
  <c r="K22" i="1"/>
  <c r="J22" i="1"/>
  <c r="I22" i="1"/>
  <c r="H22" i="1"/>
  <c r="G22" i="1"/>
  <c r="G23" i="1" s="1"/>
  <c r="G25" i="1" s="1"/>
  <c r="F22" i="1"/>
  <c r="E22" i="1"/>
  <c r="D22" i="1"/>
  <c r="D23" i="1" s="1"/>
  <c r="D25" i="1" s="1"/>
  <c r="AE21" i="1"/>
  <c r="AD21" i="1"/>
  <c r="W21" i="1"/>
  <c r="S21" i="1"/>
  <c r="R21" i="1"/>
  <c r="N21" i="1"/>
  <c r="M21" i="1"/>
  <c r="J21" i="1"/>
  <c r="I21" i="1"/>
  <c r="D21" i="1"/>
  <c r="AF19" i="1"/>
  <c r="AF21" i="1" s="1"/>
  <c r="AE19" i="1"/>
  <c r="AD19" i="1"/>
  <c r="AC19" i="1"/>
  <c r="AC21" i="1" s="1"/>
  <c r="AB19" i="1"/>
  <c r="AB21" i="1" s="1"/>
  <c r="AA19" i="1"/>
  <c r="AA21" i="1" s="1"/>
  <c r="Z19" i="1"/>
  <c r="Z21" i="1" s="1"/>
  <c r="Y19" i="1"/>
  <c r="Y21" i="1" s="1"/>
  <c r="X19" i="1"/>
  <c r="X21" i="1" s="1"/>
  <c r="W19" i="1"/>
  <c r="V19" i="1"/>
  <c r="V21" i="1" s="1"/>
  <c r="U19" i="1"/>
  <c r="U21" i="1" s="1"/>
  <c r="T19" i="1"/>
  <c r="T21" i="1" s="1"/>
  <c r="S19" i="1"/>
  <c r="Q19" i="1"/>
  <c r="Q21" i="1" s="1"/>
  <c r="P19" i="1"/>
  <c r="P21" i="1" s="1"/>
  <c r="O19" i="1"/>
  <c r="O21" i="1" s="1"/>
  <c r="N19" i="1"/>
  <c r="M19" i="1"/>
  <c r="L19" i="1"/>
  <c r="L21" i="1" s="1"/>
  <c r="K19" i="1"/>
  <c r="K21" i="1" s="1"/>
  <c r="J19" i="1"/>
  <c r="I19" i="1"/>
  <c r="G19" i="1"/>
  <c r="G21" i="1" s="1"/>
  <c r="F19" i="1"/>
  <c r="F21" i="1" s="1"/>
  <c r="AF18" i="1"/>
  <c r="AG21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G18" i="1"/>
  <c r="H21" i="1" s="1"/>
  <c r="F18" i="1"/>
  <c r="E18" i="1"/>
  <c r="D18" i="1"/>
  <c r="D19" i="1" s="1"/>
  <c r="AG17" i="1"/>
  <c r="AC17" i="1"/>
  <c r="Y17" i="1"/>
  <c r="U17" i="1"/>
  <c r="N17" i="1"/>
  <c r="AF15" i="1"/>
  <c r="AF17" i="1" s="1"/>
  <c r="AE15" i="1"/>
  <c r="AE17" i="1" s="1"/>
  <c r="AD15" i="1"/>
  <c r="AD17" i="1" s="1"/>
  <c r="AC15" i="1"/>
  <c r="AB15" i="1"/>
  <c r="AB17" i="1" s="1"/>
  <c r="AA15" i="1"/>
  <c r="AA17" i="1" s="1"/>
  <c r="Z15" i="1"/>
  <c r="Z17" i="1" s="1"/>
  <c r="Y15" i="1"/>
  <c r="X15" i="1"/>
  <c r="X17" i="1" s="1"/>
  <c r="W15" i="1"/>
  <c r="W17" i="1" s="1"/>
  <c r="V15" i="1"/>
  <c r="V17" i="1" s="1"/>
  <c r="U15" i="1"/>
  <c r="T15" i="1"/>
  <c r="T17" i="1" s="1"/>
  <c r="S15" i="1"/>
  <c r="S17" i="1" s="1"/>
  <c r="Q15" i="1"/>
  <c r="Q17" i="1" s="1"/>
  <c r="P15" i="1"/>
  <c r="P17" i="1" s="1"/>
  <c r="O15" i="1"/>
  <c r="O17" i="1" s="1"/>
  <c r="N15" i="1"/>
  <c r="M15" i="1"/>
  <c r="M17" i="1" s="1"/>
  <c r="L15" i="1"/>
  <c r="L17" i="1" s="1"/>
  <c r="K15" i="1"/>
  <c r="K17" i="1" s="1"/>
  <c r="J15" i="1"/>
  <c r="J17" i="1" s="1"/>
  <c r="I15" i="1"/>
  <c r="I17" i="1" s="1"/>
  <c r="D15" i="1"/>
  <c r="D17" i="1" s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R17" i="1" s="1"/>
  <c r="P14" i="1"/>
  <c r="O14" i="1"/>
  <c r="N14" i="1"/>
  <c r="M14" i="1"/>
  <c r="L14" i="1"/>
  <c r="K14" i="1"/>
  <c r="J14" i="1"/>
  <c r="I14" i="1"/>
  <c r="G14" i="1"/>
  <c r="H17" i="1" s="1"/>
  <c r="F14" i="1"/>
  <c r="F15" i="1" s="1"/>
  <c r="F17" i="1" s="1"/>
  <c r="E14" i="1"/>
  <c r="E15" i="1" s="1"/>
  <c r="E17" i="1" s="1"/>
  <c r="D14" i="1"/>
  <c r="AF13" i="1"/>
  <c r="AE13" i="1"/>
  <c r="AA13" i="1"/>
  <c r="X13" i="1"/>
  <c r="W13" i="1"/>
  <c r="S13" i="1"/>
  <c r="P13" i="1"/>
  <c r="O13" i="1"/>
  <c r="AF11" i="1"/>
  <c r="AE11" i="1"/>
  <c r="AD11" i="1"/>
  <c r="AD13" i="1" s="1"/>
  <c r="AC11" i="1"/>
  <c r="AC13" i="1" s="1"/>
  <c r="AB11" i="1"/>
  <c r="AB13" i="1" s="1"/>
  <c r="AA11" i="1"/>
  <c r="Z11" i="1"/>
  <c r="Z13" i="1" s="1"/>
  <c r="Y11" i="1"/>
  <c r="Y13" i="1" s="1"/>
  <c r="X11" i="1"/>
  <c r="W11" i="1"/>
  <c r="V11" i="1"/>
  <c r="V13" i="1" s="1"/>
  <c r="U11" i="1"/>
  <c r="U13" i="1" s="1"/>
  <c r="T11" i="1"/>
  <c r="T13" i="1" s="1"/>
  <c r="S11" i="1"/>
  <c r="Q11" i="1"/>
  <c r="Q13" i="1" s="1"/>
  <c r="P11" i="1"/>
  <c r="O11" i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F11" i="1"/>
  <c r="F13" i="1" s="1"/>
  <c r="AF10" i="1"/>
  <c r="AG13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R13" i="1" s="1"/>
  <c r="P10" i="1"/>
  <c r="O10" i="1"/>
  <c r="N10" i="1"/>
  <c r="M10" i="1"/>
  <c r="L10" i="1"/>
  <c r="K10" i="1"/>
  <c r="J10" i="1"/>
  <c r="I10" i="1"/>
  <c r="G10" i="1"/>
  <c r="G11" i="1" s="1"/>
  <c r="G13" i="1" s="1"/>
  <c r="F10" i="1"/>
  <c r="E10" i="1"/>
  <c r="D10" i="1"/>
  <c r="D11" i="1" s="1"/>
  <c r="D13" i="1" s="1"/>
  <c r="AG9" i="1"/>
  <c r="AC9" i="1"/>
  <c r="Z9" i="1"/>
  <c r="Y9" i="1"/>
  <c r="U9" i="1"/>
  <c r="Q9" i="1"/>
  <c r="M9" i="1"/>
  <c r="I9" i="1"/>
  <c r="AF7" i="1"/>
  <c r="AF9" i="1" s="1"/>
  <c r="AE7" i="1"/>
  <c r="AE9" i="1" s="1"/>
  <c r="AD7" i="1"/>
  <c r="AD9" i="1" s="1"/>
  <c r="AC7" i="1"/>
  <c r="AB7" i="1"/>
  <c r="AB9" i="1" s="1"/>
  <c r="AA7" i="1"/>
  <c r="AA9" i="1" s="1"/>
  <c r="Z7" i="1"/>
  <c r="Y7" i="1"/>
  <c r="X7" i="1"/>
  <c r="X9" i="1" s="1"/>
  <c r="W7" i="1"/>
  <c r="W9" i="1" s="1"/>
  <c r="V7" i="1"/>
  <c r="V9" i="1" s="1"/>
  <c r="U7" i="1"/>
  <c r="T7" i="1"/>
  <c r="T9" i="1" s="1"/>
  <c r="S7" i="1"/>
  <c r="S9" i="1" s="1"/>
  <c r="Q7" i="1"/>
  <c r="P7" i="1"/>
  <c r="P9" i="1" s="1"/>
  <c r="O7" i="1"/>
  <c r="O9" i="1" s="1"/>
  <c r="N7" i="1"/>
  <c r="N9" i="1" s="1"/>
  <c r="M7" i="1"/>
  <c r="L7" i="1"/>
  <c r="L9" i="1" s="1"/>
  <c r="K7" i="1"/>
  <c r="K9" i="1" s="1"/>
  <c r="J7" i="1"/>
  <c r="J9" i="1" s="1"/>
  <c r="I7" i="1"/>
  <c r="D7" i="1"/>
  <c r="D9" i="1" s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R9" i="1" s="1"/>
  <c r="P6" i="1"/>
  <c r="O6" i="1"/>
  <c r="N6" i="1"/>
  <c r="M6" i="1"/>
  <c r="L6" i="1"/>
  <c r="K6" i="1"/>
  <c r="J6" i="1"/>
  <c r="I6" i="1"/>
  <c r="G6" i="1"/>
  <c r="H9" i="1" s="1"/>
  <c r="F6" i="1"/>
  <c r="E6" i="1"/>
  <c r="E7" i="1" s="1"/>
  <c r="E9" i="1" s="1"/>
  <c r="D6" i="1"/>
  <c r="AF5" i="1"/>
  <c r="AE5" i="1"/>
  <c r="AA5" i="1"/>
  <c r="X5" i="1"/>
  <c r="W5" i="1"/>
  <c r="S5" i="1"/>
  <c r="P5" i="1"/>
  <c r="H5" i="1"/>
  <c r="AF3" i="1"/>
  <c r="AE3" i="1"/>
  <c r="AD3" i="1"/>
  <c r="AD5" i="1" s="1"/>
  <c r="AC3" i="1"/>
  <c r="AC5" i="1" s="1"/>
  <c r="AB3" i="1"/>
  <c r="AB5" i="1" s="1"/>
  <c r="AA3" i="1"/>
  <c r="Z3" i="1"/>
  <c r="Z5" i="1" s="1"/>
  <c r="Y3" i="1"/>
  <c r="Y5" i="1" s="1"/>
  <c r="X3" i="1"/>
  <c r="W3" i="1"/>
  <c r="V3" i="1"/>
  <c r="V5" i="1" s="1"/>
  <c r="U3" i="1"/>
  <c r="U5" i="1" s="1"/>
  <c r="T3" i="1"/>
  <c r="T5" i="1" s="1"/>
  <c r="S3" i="1"/>
  <c r="Q3" i="1"/>
  <c r="Q5" i="1" s="1"/>
  <c r="P3" i="1"/>
  <c r="O3" i="1"/>
  <c r="O5" i="1" s="1"/>
  <c r="N3" i="1"/>
  <c r="N5" i="1" s="1"/>
  <c r="M3" i="1"/>
  <c r="M5" i="1" s="1"/>
  <c r="L3" i="1"/>
  <c r="L5" i="1" s="1"/>
  <c r="K3" i="1"/>
  <c r="K5" i="1" s="1"/>
  <c r="J3" i="1"/>
  <c r="J5" i="1" s="1"/>
  <c r="I3" i="1"/>
  <c r="I5" i="1" s="1"/>
  <c r="D3" i="1"/>
  <c r="D5" i="1" s="1"/>
  <c r="AF2" i="1"/>
  <c r="AG5" i="1" s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R5" i="1" s="1"/>
  <c r="P2" i="1"/>
  <c r="O2" i="1"/>
  <c r="N2" i="1"/>
  <c r="M2" i="1"/>
  <c r="L2" i="1"/>
  <c r="K2" i="1"/>
  <c r="J2" i="1"/>
  <c r="I2" i="1"/>
  <c r="G2" i="1"/>
  <c r="H2" i="1" s="1"/>
  <c r="F2" i="1"/>
  <c r="E2" i="1"/>
  <c r="E3" i="1" s="1"/>
  <c r="E5" i="1" s="1"/>
  <c r="D2" i="1"/>
  <c r="G59" i="1" l="1"/>
  <c r="G61" i="1" s="1"/>
  <c r="H58" i="1"/>
  <c r="F3" i="1"/>
  <c r="F5" i="1" s="1"/>
  <c r="H10" i="1"/>
  <c r="H13" i="1"/>
  <c r="H29" i="1"/>
  <c r="G27" i="1"/>
  <c r="G29" i="1" s="1"/>
  <c r="H26" i="1"/>
  <c r="H62" i="1"/>
  <c r="G3" i="1"/>
  <c r="G5" i="1" s="1"/>
  <c r="E11" i="1"/>
  <c r="E13" i="1" s="1"/>
  <c r="H18" i="1"/>
  <c r="E23" i="1"/>
  <c r="E25" i="1" s="1"/>
  <c r="F23" i="1"/>
  <c r="F25" i="1" s="1"/>
  <c r="G31" i="1"/>
  <c r="G33" i="1" s="1"/>
  <c r="E39" i="1"/>
  <c r="E41" i="1" s="1"/>
  <c r="F39" i="1"/>
  <c r="F41" i="1" s="1"/>
  <c r="R69" i="1"/>
  <c r="F7" i="1"/>
  <c r="F9" i="1" s="1"/>
  <c r="E19" i="1"/>
  <c r="E21" i="1" s="1"/>
  <c r="H33" i="1"/>
  <c r="H65" i="1"/>
  <c r="H61" i="1"/>
  <c r="H6" i="1"/>
  <c r="G7" i="1"/>
  <c r="G9" i="1" s="1"/>
  <c r="H14" i="1"/>
  <c r="G15" i="1"/>
  <c r="G17" i="1" s="1"/>
  <c r="E31" i="1"/>
  <c r="E33" i="1" s="1"/>
  <c r="H45" i="1"/>
  <c r="G43" i="1"/>
  <c r="G45" i="1" s="1"/>
  <c r="H42" i="1"/>
  <c r="H46" i="1"/>
  <c r="E55" i="1"/>
  <c r="E57" i="1" s="1"/>
  <c r="H57" i="1" s="1"/>
  <c r="H37" i="1"/>
  <c r="G35" i="1"/>
  <c r="G37" i="1" s="1"/>
  <c r="H34" i="1"/>
  <c r="E47" i="1"/>
  <c r="E49" i="1" s="1"/>
  <c r="G51" i="1"/>
  <c r="G53" i="1" s="1"/>
  <c r="H53" i="1" s="1"/>
  <c r="H50" i="1"/>
  <c r="E63" i="1"/>
  <c r="E65" i="1" s="1"/>
  <c r="H69" i="1"/>
  <c r="G67" i="1"/>
  <c r="G69" i="1" s="1"/>
  <c r="H66" i="1"/>
</calcChain>
</file>

<file path=xl/sharedStrings.xml><?xml version="1.0" encoding="utf-8"?>
<sst xmlns="http://schemas.openxmlformats.org/spreadsheetml/2006/main" count="141" uniqueCount="25">
  <si>
    <t>NR</t>
  </si>
  <si>
    <t>VÕISTLEJA NIMI</t>
  </si>
  <si>
    <t>valik</t>
  </si>
  <si>
    <t>VA</t>
  </si>
  <si>
    <t>Mart Kuusk</t>
  </si>
  <si>
    <t>ETAPI AEG</t>
  </si>
  <si>
    <t>VAHEAJAD</t>
  </si>
  <si>
    <t>JOOKSEV AEG</t>
  </si>
  <si>
    <t>KESKMINE KIIRUS</t>
  </si>
  <si>
    <t>Tommy Füllner</t>
  </si>
  <si>
    <t>Matti Mäkinen</t>
  </si>
  <si>
    <t>Lembit Pallas</t>
  </si>
  <si>
    <t>Urmas Paejärv</t>
  </si>
  <si>
    <t>August Albert</t>
  </si>
  <si>
    <t>Tõnu Hendrikson</t>
  </si>
  <si>
    <t>Toomas Loho</t>
  </si>
  <si>
    <t>Margus Lepik</t>
  </si>
  <si>
    <t>Indrek Pak</t>
  </si>
  <si>
    <t>Mart Haruoja</t>
  </si>
  <si>
    <t>Neeme-Rain Velleste</t>
  </si>
  <si>
    <t>Hannes Hanso</t>
  </si>
  <si>
    <t>Ivo Härms</t>
  </si>
  <si>
    <t>Indrek Jürgenson</t>
  </si>
  <si>
    <t>Uno Silberg</t>
  </si>
  <si>
    <t>Sulev Marja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</si>
</sst>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color indexed="17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2"/>
      <color indexed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12"/>
      <name val="Arial"/>
      <family val="2"/>
      <charset val="186"/>
    </font>
    <font>
      <sz val="12"/>
      <color indexed="17"/>
      <name val="Arial"/>
      <family val="2"/>
      <charset val="186"/>
    </font>
    <font>
      <sz val="12"/>
      <color indexed="9"/>
      <name val="Arial"/>
      <family val="2"/>
      <charset val="186"/>
    </font>
    <font>
      <b/>
      <i/>
      <sz val="10"/>
      <name val="Arial"/>
      <family val="2"/>
      <charset val="186"/>
    </font>
    <font>
      <i/>
      <sz val="12"/>
      <color indexed="9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7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/>
    <xf numFmtId="0" fontId="3" fillId="2" borderId="8" xfId="0" applyFont="1" applyFill="1" applyBorder="1" applyAlignment="1">
      <alignment horizontal="center"/>
    </xf>
    <xf numFmtId="0" fontId="4" fillId="3" borderId="9" xfId="0" applyFont="1" applyFill="1" applyBorder="1"/>
    <xf numFmtId="0" fontId="4" fillId="3" borderId="9" xfId="0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center"/>
    </xf>
    <xf numFmtId="47" fontId="5" fillId="3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right"/>
    </xf>
    <xf numFmtId="164" fontId="2" fillId="5" borderId="0" xfId="0" applyNumberFormat="1" applyFont="1" applyFill="1" applyBorder="1" applyAlignment="1">
      <alignment horizontal="center"/>
    </xf>
    <xf numFmtId="47" fontId="4" fillId="0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5" borderId="13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center"/>
    </xf>
    <xf numFmtId="2" fontId="1" fillId="6" borderId="0" xfId="0" applyNumberFormat="1" applyFont="1" applyFill="1"/>
    <xf numFmtId="2" fontId="1" fillId="7" borderId="0" xfId="0" applyNumberFormat="1" applyFont="1" applyFill="1"/>
    <xf numFmtId="164" fontId="7" fillId="0" borderId="3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9" fontId="2" fillId="4" borderId="1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2" fontId="12" fillId="6" borderId="0" xfId="0" applyNumberFormat="1" applyFont="1" applyFill="1"/>
    <xf numFmtId="164" fontId="13" fillId="0" borderId="3" xfId="0" applyNumberFormat="1" applyFont="1" applyFill="1" applyBorder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tabSelected="1" workbookViewId="0">
      <selection sqref="A1:XFD1048576"/>
    </sheetView>
  </sheetViews>
  <sheetFormatPr defaultRowHeight="13.2" x14ac:dyDescent="0.25"/>
  <cols>
    <col min="1" max="1" width="7.5546875" style="12" customWidth="1"/>
    <col min="2" max="2" width="22.44140625" style="12" customWidth="1"/>
    <col min="3" max="3" width="20.6640625" style="12" customWidth="1"/>
    <col min="4" max="4" width="11.6640625" style="12" customWidth="1"/>
    <col min="5" max="6" width="11" style="12" customWidth="1"/>
    <col min="7" max="10" width="12" style="12" customWidth="1"/>
    <col min="11" max="13" width="11" style="12" customWidth="1"/>
    <col min="14" max="14" width="10.6640625" style="12" customWidth="1"/>
    <col min="15" max="17" width="10.88671875" style="12" customWidth="1"/>
    <col min="18" max="18" width="10.6640625" style="12" customWidth="1"/>
    <col min="19" max="26" width="11" style="12" customWidth="1"/>
    <col min="27" max="27" width="11.33203125" style="12" customWidth="1"/>
    <col min="28" max="28" width="11" style="12" customWidth="1"/>
    <col min="29" max="29" width="14" style="12" customWidth="1"/>
    <col min="30" max="31" width="11" style="12" customWidth="1"/>
    <col min="32" max="32" width="10.6640625" style="12" customWidth="1"/>
    <col min="33" max="256" width="8.88671875" style="12"/>
    <col min="257" max="257" width="7.5546875" style="12" customWidth="1"/>
    <col min="258" max="258" width="22.44140625" style="12" customWidth="1"/>
    <col min="259" max="259" width="20.6640625" style="12" customWidth="1"/>
    <col min="260" max="260" width="11.6640625" style="12" customWidth="1"/>
    <col min="261" max="262" width="11" style="12" customWidth="1"/>
    <col min="263" max="266" width="12" style="12" customWidth="1"/>
    <col min="267" max="269" width="11" style="12" customWidth="1"/>
    <col min="270" max="270" width="10.6640625" style="12" customWidth="1"/>
    <col min="271" max="273" width="10.88671875" style="12" customWidth="1"/>
    <col min="274" max="274" width="10.6640625" style="12" customWidth="1"/>
    <col min="275" max="282" width="11" style="12" customWidth="1"/>
    <col min="283" max="283" width="11.33203125" style="12" customWidth="1"/>
    <col min="284" max="284" width="11" style="12" customWidth="1"/>
    <col min="285" max="285" width="14" style="12" customWidth="1"/>
    <col min="286" max="287" width="11" style="12" customWidth="1"/>
    <col min="288" max="288" width="10.6640625" style="12" customWidth="1"/>
    <col min="289" max="512" width="8.88671875" style="12"/>
    <col min="513" max="513" width="7.5546875" style="12" customWidth="1"/>
    <col min="514" max="514" width="22.44140625" style="12" customWidth="1"/>
    <col min="515" max="515" width="20.6640625" style="12" customWidth="1"/>
    <col min="516" max="516" width="11.6640625" style="12" customWidth="1"/>
    <col min="517" max="518" width="11" style="12" customWidth="1"/>
    <col min="519" max="522" width="12" style="12" customWidth="1"/>
    <col min="523" max="525" width="11" style="12" customWidth="1"/>
    <col min="526" max="526" width="10.6640625" style="12" customWidth="1"/>
    <col min="527" max="529" width="10.88671875" style="12" customWidth="1"/>
    <col min="530" max="530" width="10.6640625" style="12" customWidth="1"/>
    <col min="531" max="538" width="11" style="12" customWidth="1"/>
    <col min="539" max="539" width="11.33203125" style="12" customWidth="1"/>
    <col min="540" max="540" width="11" style="12" customWidth="1"/>
    <col min="541" max="541" width="14" style="12" customWidth="1"/>
    <col min="542" max="543" width="11" style="12" customWidth="1"/>
    <col min="544" max="544" width="10.6640625" style="12" customWidth="1"/>
    <col min="545" max="768" width="8.88671875" style="12"/>
    <col min="769" max="769" width="7.5546875" style="12" customWidth="1"/>
    <col min="770" max="770" width="22.44140625" style="12" customWidth="1"/>
    <col min="771" max="771" width="20.6640625" style="12" customWidth="1"/>
    <col min="772" max="772" width="11.6640625" style="12" customWidth="1"/>
    <col min="773" max="774" width="11" style="12" customWidth="1"/>
    <col min="775" max="778" width="12" style="12" customWidth="1"/>
    <col min="779" max="781" width="11" style="12" customWidth="1"/>
    <col min="782" max="782" width="10.6640625" style="12" customWidth="1"/>
    <col min="783" max="785" width="10.88671875" style="12" customWidth="1"/>
    <col min="786" max="786" width="10.6640625" style="12" customWidth="1"/>
    <col min="787" max="794" width="11" style="12" customWidth="1"/>
    <col min="795" max="795" width="11.33203125" style="12" customWidth="1"/>
    <col min="796" max="796" width="11" style="12" customWidth="1"/>
    <col min="797" max="797" width="14" style="12" customWidth="1"/>
    <col min="798" max="799" width="11" style="12" customWidth="1"/>
    <col min="800" max="800" width="10.6640625" style="12" customWidth="1"/>
    <col min="801" max="1024" width="8.88671875" style="12"/>
    <col min="1025" max="1025" width="7.5546875" style="12" customWidth="1"/>
    <col min="1026" max="1026" width="22.44140625" style="12" customWidth="1"/>
    <col min="1027" max="1027" width="20.6640625" style="12" customWidth="1"/>
    <col min="1028" max="1028" width="11.6640625" style="12" customWidth="1"/>
    <col min="1029" max="1030" width="11" style="12" customWidth="1"/>
    <col min="1031" max="1034" width="12" style="12" customWidth="1"/>
    <col min="1035" max="1037" width="11" style="12" customWidth="1"/>
    <col min="1038" max="1038" width="10.6640625" style="12" customWidth="1"/>
    <col min="1039" max="1041" width="10.88671875" style="12" customWidth="1"/>
    <col min="1042" max="1042" width="10.6640625" style="12" customWidth="1"/>
    <col min="1043" max="1050" width="11" style="12" customWidth="1"/>
    <col min="1051" max="1051" width="11.33203125" style="12" customWidth="1"/>
    <col min="1052" max="1052" width="11" style="12" customWidth="1"/>
    <col min="1053" max="1053" width="14" style="12" customWidth="1"/>
    <col min="1054" max="1055" width="11" style="12" customWidth="1"/>
    <col min="1056" max="1056" width="10.6640625" style="12" customWidth="1"/>
    <col min="1057" max="1280" width="8.88671875" style="12"/>
    <col min="1281" max="1281" width="7.5546875" style="12" customWidth="1"/>
    <col min="1282" max="1282" width="22.44140625" style="12" customWidth="1"/>
    <col min="1283" max="1283" width="20.6640625" style="12" customWidth="1"/>
    <col min="1284" max="1284" width="11.6640625" style="12" customWidth="1"/>
    <col min="1285" max="1286" width="11" style="12" customWidth="1"/>
    <col min="1287" max="1290" width="12" style="12" customWidth="1"/>
    <col min="1291" max="1293" width="11" style="12" customWidth="1"/>
    <col min="1294" max="1294" width="10.6640625" style="12" customWidth="1"/>
    <col min="1295" max="1297" width="10.88671875" style="12" customWidth="1"/>
    <col min="1298" max="1298" width="10.6640625" style="12" customWidth="1"/>
    <col min="1299" max="1306" width="11" style="12" customWidth="1"/>
    <col min="1307" max="1307" width="11.33203125" style="12" customWidth="1"/>
    <col min="1308" max="1308" width="11" style="12" customWidth="1"/>
    <col min="1309" max="1309" width="14" style="12" customWidth="1"/>
    <col min="1310" max="1311" width="11" style="12" customWidth="1"/>
    <col min="1312" max="1312" width="10.6640625" style="12" customWidth="1"/>
    <col min="1313" max="1536" width="8.88671875" style="12"/>
    <col min="1537" max="1537" width="7.5546875" style="12" customWidth="1"/>
    <col min="1538" max="1538" width="22.44140625" style="12" customWidth="1"/>
    <col min="1539" max="1539" width="20.6640625" style="12" customWidth="1"/>
    <col min="1540" max="1540" width="11.6640625" style="12" customWidth="1"/>
    <col min="1541" max="1542" width="11" style="12" customWidth="1"/>
    <col min="1543" max="1546" width="12" style="12" customWidth="1"/>
    <col min="1547" max="1549" width="11" style="12" customWidth="1"/>
    <col min="1550" max="1550" width="10.6640625" style="12" customWidth="1"/>
    <col min="1551" max="1553" width="10.88671875" style="12" customWidth="1"/>
    <col min="1554" max="1554" width="10.6640625" style="12" customWidth="1"/>
    <col min="1555" max="1562" width="11" style="12" customWidth="1"/>
    <col min="1563" max="1563" width="11.33203125" style="12" customWidth="1"/>
    <col min="1564" max="1564" width="11" style="12" customWidth="1"/>
    <col min="1565" max="1565" width="14" style="12" customWidth="1"/>
    <col min="1566" max="1567" width="11" style="12" customWidth="1"/>
    <col min="1568" max="1568" width="10.6640625" style="12" customWidth="1"/>
    <col min="1569" max="1792" width="8.88671875" style="12"/>
    <col min="1793" max="1793" width="7.5546875" style="12" customWidth="1"/>
    <col min="1794" max="1794" width="22.44140625" style="12" customWidth="1"/>
    <col min="1795" max="1795" width="20.6640625" style="12" customWidth="1"/>
    <col min="1796" max="1796" width="11.6640625" style="12" customWidth="1"/>
    <col min="1797" max="1798" width="11" style="12" customWidth="1"/>
    <col min="1799" max="1802" width="12" style="12" customWidth="1"/>
    <col min="1803" max="1805" width="11" style="12" customWidth="1"/>
    <col min="1806" max="1806" width="10.6640625" style="12" customWidth="1"/>
    <col min="1807" max="1809" width="10.88671875" style="12" customWidth="1"/>
    <col min="1810" max="1810" width="10.6640625" style="12" customWidth="1"/>
    <col min="1811" max="1818" width="11" style="12" customWidth="1"/>
    <col min="1819" max="1819" width="11.33203125" style="12" customWidth="1"/>
    <col min="1820" max="1820" width="11" style="12" customWidth="1"/>
    <col min="1821" max="1821" width="14" style="12" customWidth="1"/>
    <col min="1822" max="1823" width="11" style="12" customWidth="1"/>
    <col min="1824" max="1824" width="10.6640625" style="12" customWidth="1"/>
    <col min="1825" max="2048" width="8.88671875" style="12"/>
    <col min="2049" max="2049" width="7.5546875" style="12" customWidth="1"/>
    <col min="2050" max="2050" width="22.44140625" style="12" customWidth="1"/>
    <col min="2051" max="2051" width="20.6640625" style="12" customWidth="1"/>
    <col min="2052" max="2052" width="11.6640625" style="12" customWidth="1"/>
    <col min="2053" max="2054" width="11" style="12" customWidth="1"/>
    <col min="2055" max="2058" width="12" style="12" customWidth="1"/>
    <col min="2059" max="2061" width="11" style="12" customWidth="1"/>
    <col min="2062" max="2062" width="10.6640625" style="12" customWidth="1"/>
    <col min="2063" max="2065" width="10.88671875" style="12" customWidth="1"/>
    <col min="2066" max="2066" width="10.6640625" style="12" customWidth="1"/>
    <col min="2067" max="2074" width="11" style="12" customWidth="1"/>
    <col min="2075" max="2075" width="11.33203125" style="12" customWidth="1"/>
    <col min="2076" max="2076" width="11" style="12" customWidth="1"/>
    <col min="2077" max="2077" width="14" style="12" customWidth="1"/>
    <col min="2078" max="2079" width="11" style="12" customWidth="1"/>
    <col min="2080" max="2080" width="10.6640625" style="12" customWidth="1"/>
    <col min="2081" max="2304" width="8.88671875" style="12"/>
    <col min="2305" max="2305" width="7.5546875" style="12" customWidth="1"/>
    <col min="2306" max="2306" width="22.44140625" style="12" customWidth="1"/>
    <col min="2307" max="2307" width="20.6640625" style="12" customWidth="1"/>
    <col min="2308" max="2308" width="11.6640625" style="12" customWidth="1"/>
    <col min="2309" max="2310" width="11" style="12" customWidth="1"/>
    <col min="2311" max="2314" width="12" style="12" customWidth="1"/>
    <col min="2315" max="2317" width="11" style="12" customWidth="1"/>
    <col min="2318" max="2318" width="10.6640625" style="12" customWidth="1"/>
    <col min="2319" max="2321" width="10.88671875" style="12" customWidth="1"/>
    <col min="2322" max="2322" width="10.6640625" style="12" customWidth="1"/>
    <col min="2323" max="2330" width="11" style="12" customWidth="1"/>
    <col min="2331" max="2331" width="11.33203125" style="12" customWidth="1"/>
    <col min="2332" max="2332" width="11" style="12" customWidth="1"/>
    <col min="2333" max="2333" width="14" style="12" customWidth="1"/>
    <col min="2334" max="2335" width="11" style="12" customWidth="1"/>
    <col min="2336" max="2336" width="10.6640625" style="12" customWidth="1"/>
    <col min="2337" max="2560" width="8.88671875" style="12"/>
    <col min="2561" max="2561" width="7.5546875" style="12" customWidth="1"/>
    <col min="2562" max="2562" width="22.44140625" style="12" customWidth="1"/>
    <col min="2563" max="2563" width="20.6640625" style="12" customWidth="1"/>
    <col min="2564" max="2564" width="11.6640625" style="12" customWidth="1"/>
    <col min="2565" max="2566" width="11" style="12" customWidth="1"/>
    <col min="2567" max="2570" width="12" style="12" customWidth="1"/>
    <col min="2571" max="2573" width="11" style="12" customWidth="1"/>
    <col min="2574" max="2574" width="10.6640625" style="12" customWidth="1"/>
    <col min="2575" max="2577" width="10.88671875" style="12" customWidth="1"/>
    <col min="2578" max="2578" width="10.6640625" style="12" customWidth="1"/>
    <col min="2579" max="2586" width="11" style="12" customWidth="1"/>
    <col min="2587" max="2587" width="11.33203125" style="12" customWidth="1"/>
    <col min="2588" max="2588" width="11" style="12" customWidth="1"/>
    <col min="2589" max="2589" width="14" style="12" customWidth="1"/>
    <col min="2590" max="2591" width="11" style="12" customWidth="1"/>
    <col min="2592" max="2592" width="10.6640625" style="12" customWidth="1"/>
    <col min="2593" max="2816" width="8.88671875" style="12"/>
    <col min="2817" max="2817" width="7.5546875" style="12" customWidth="1"/>
    <col min="2818" max="2818" width="22.44140625" style="12" customWidth="1"/>
    <col min="2819" max="2819" width="20.6640625" style="12" customWidth="1"/>
    <col min="2820" max="2820" width="11.6640625" style="12" customWidth="1"/>
    <col min="2821" max="2822" width="11" style="12" customWidth="1"/>
    <col min="2823" max="2826" width="12" style="12" customWidth="1"/>
    <col min="2827" max="2829" width="11" style="12" customWidth="1"/>
    <col min="2830" max="2830" width="10.6640625" style="12" customWidth="1"/>
    <col min="2831" max="2833" width="10.88671875" style="12" customWidth="1"/>
    <col min="2834" max="2834" width="10.6640625" style="12" customWidth="1"/>
    <col min="2835" max="2842" width="11" style="12" customWidth="1"/>
    <col min="2843" max="2843" width="11.33203125" style="12" customWidth="1"/>
    <col min="2844" max="2844" width="11" style="12" customWidth="1"/>
    <col min="2845" max="2845" width="14" style="12" customWidth="1"/>
    <col min="2846" max="2847" width="11" style="12" customWidth="1"/>
    <col min="2848" max="2848" width="10.6640625" style="12" customWidth="1"/>
    <col min="2849" max="3072" width="8.88671875" style="12"/>
    <col min="3073" max="3073" width="7.5546875" style="12" customWidth="1"/>
    <col min="3074" max="3074" width="22.44140625" style="12" customWidth="1"/>
    <col min="3075" max="3075" width="20.6640625" style="12" customWidth="1"/>
    <col min="3076" max="3076" width="11.6640625" style="12" customWidth="1"/>
    <col min="3077" max="3078" width="11" style="12" customWidth="1"/>
    <col min="3079" max="3082" width="12" style="12" customWidth="1"/>
    <col min="3083" max="3085" width="11" style="12" customWidth="1"/>
    <col min="3086" max="3086" width="10.6640625" style="12" customWidth="1"/>
    <col min="3087" max="3089" width="10.88671875" style="12" customWidth="1"/>
    <col min="3090" max="3090" width="10.6640625" style="12" customWidth="1"/>
    <col min="3091" max="3098" width="11" style="12" customWidth="1"/>
    <col min="3099" max="3099" width="11.33203125" style="12" customWidth="1"/>
    <col min="3100" max="3100" width="11" style="12" customWidth="1"/>
    <col min="3101" max="3101" width="14" style="12" customWidth="1"/>
    <col min="3102" max="3103" width="11" style="12" customWidth="1"/>
    <col min="3104" max="3104" width="10.6640625" style="12" customWidth="1"/>
    <col min="3105" max="3328" width="8.88671875" style="12"/>
    <col min="3329" max="3329" width="7.5546875" style="12" customWidth="1"/>
    <col min="3330" max="3330" width="22.44140625" style="12" customWidth="1"/>
    <col min="3331" max="3331" width="20.6640625" style="12" customWidth="1"/>
    <col min="3332" max="3332" width="11.6640625" style="12" customWidth="1"/>
    <col min="3333" max="3334" width="11" style="12" customWidth="1"/>
    <col min="3335" max="3338" width="12" style="12" customWidth="1"/>
    <col min="3339" max="3341" width="11" style="12" customWidth="1"/>
    <col min="3342" max="3342" width="10.6640625" style="12" customWidth="1"/>
    <col min="3343" max="3345" width="10.88671875" style="12" customWidth="1"/>
    <col min="3346" max="3346" width="10.6640625" style="12" customWidth="1"/>
    <col min="3347" max="3354" width="11" style="12" customWidth="1"/>
    <col min="3355" max="3355" width="11.33203125" style="12" customWidth="1"/>
    <col min="3356" max="3356" width="11" style="12" customWidth="1"/>
    <col min="3357" max="3357" width="14" style="12" customWidth="1"/>
    <col min="3358" max="3359" width="11" style="12" customWidth="1"/>
    <col min="3360" max="3360" width="10.6640625" style="12" customWidth="1"/>
    <col min="3361" max="3584" width="8.88671875" style="12"/>
    <col min="3585" max="3585" width="7.5546875" style="12" customWidth="1"/>
    <col min="3586" max="3586" width="22.44140625" style="12" customWidth="1"/>
    <col min="3587" max="3587" width="20.6640625" style="12" customWidth="1"/>
    <col min="3588" max="3588" width="11.6640625" style="12" customWidth="1"/>
    <col min="3589" max="3590" width="11" style="12" customWidth="1"/>
    <col min="3591" max="3594" width="12" style="12" customWidth="1"/>
    <col min="3595" max="3597" width="11" style="12" customWidth="1"/>
    <col min="3598" max="3598" width="10.6640625" style="12" customWidth="1"/>
    <col min="3599" max="3601" width="10.88671875" style="12" customWidth="1"/>
    <col min="3602" max="3602" width="10.6640625" style="12" customWidth="1"/>
    <col min="3603" max="3610" width="11" style="12" customWidth="1"/>
    <col min="3611" max="3611" width="11.33203125" style="12" customWidth="1"/>
    <col min="3612" max="3612" width="11" style="12" customWidth="1"/>
    <col min="3613" max="3613" width="14" style="12" customWidth="1"/>
    <col min="3614" max="3615" width="11" style="12" customWidth="1"/>
    <col min="3616" max="3616" width="10.6640625" style="12" customWidth="1"/>
    <col min="3617" max="3840" width="8.88671875" style="12"/>
    <col min="3841" max="3841" width="7.5546875" style="12" customWidth="1"/>
    <col min="3842" max="3842" width="22.44140625" style="12" customWidth="1"/>
    <col min="3843" max="3843" width="20.6640625" style="12" customWidth="1"/>
    <col min="3844" max="3844" width="11.6640625" style="12" customWidth="1"/>
    <col min="3845" max="3846" width="11" style="12" customWidth="1"/>
    <col min="3847" max="3850" width="12" style="12" customWidth="1"/>
    <col min="3851" max="3853" width="11" style="12" customWidth="1"/>
    <col min="3854" max="3854" width="10.6640625" style="12" customWidth="1"/>
    <col min="3855" max="3857" width="10.88671875" style="12" customWidth="1"/>
    <col min="3858" max="3858" width="10.6640625" style="12" customWidth="1"/>
    <col min="3859" max="3866" width="11" style="12" customWidth="1"/>
    <col min="3867" max="3867" width="11.33203125" style="12" customWidth="1"/>
    <col min="3868" max="3868" width="11" style="12" customWidth="1"/>
    <col min="3869" max="3869" width="14" style="12" customWidth="1"/>
    <col min="3870" max="3871" width="11" style="12" customWidth="1"/>
    <col min="3872" max="3872" width="10.6640625" style="12" customWidth="1"/>
    <col min="3873" max="4096" width="8.88671875" style="12"/>
    <col min="4097" max="4097" width="7.5546875" style="12" customWidth="1"/>
    <col min="4098" max="4098" width="22.44140625" style="12" customWidth="1"/>
    <col min="4099" max="4099" width="20.6640625" style="12" customWidth="1"/>
    <col min="4100" max="4100" width="11.6640625" style="12" customWidth="1"/>
    <col min="4101" max="4102" width="11" style="12" customWidth="1"/>
    <col min="4103" max="4106" width="12" style="12" customWidth="1"/>
    <col min="4107" max="4109" width="11" style="12" customWidth="1"/>
    <col min="4110" max="4110" width="10.6640625" style="12" customWidth="1"/>
    <col min="4111" max="4113" width="10.88671875" style="12" customWidth="1"/>
    <col min="4114" max="4114" width="10.6640625" style="12" customWidth="1"/>
    <col min="4115" max="4122" width="11" style="12" customWidth="1"/>
    <col min="4123" max="4123" width="11.33203125" style="12" customWidth="1"/>
    <col min="4124" max="4124" width="11" style="12" customWidth="1"/>
    <col min="4125" max="4125" width="14" style="12" customWidth="1"/>
    <col min="4126" max="4127" width="11" style="12" customWidth="1"/>
    <col min="4128" max="4128" width="10.6640625" style="12" customWidth="1"/>
    <col min="4129" max="4352" width="8.88671875" style="12"/>
    <col min="4353" max="4353" width="7.5546875" style="12" customWidth="1"/>
    <col min="4354" max="4354" width="22.44140625" style="12" customWidth="1"/>
    <col min="4355" max="4355" width="20.6640625" style="12" customWidth="1"/>
    <col min="4356" max="4356" width="11.6640625" style="12" customWidth="1"/>
    <col min="4357" max="4358" width="11" style="12" customWidth="1"/>
    <col min="4359" max="4362" width="12" style="12" customWidth="1"/>
    <col min="4363" max="4365" width="11" style="12" customWidth="1"/>
    <col min="4366" max="4366" width="10.6640625" style="12" customWidth="1"/>
    <col min="4367" max="4369" width="10.88671875" style="12" customWidth="1"/>
    <col min="4370" max="4370" width="10.6640625" style="12" customWidth="1"/>
    <col min="4371" max="4378" width="11" style="12" customWidth="1"/>
    <col min="4379" max="4379" width="11.33203125" style="12" customWidth="1"/>
    <col min="4380" max="4380" width="11" style="12" customWidth="1"/>
    <col min="4381" max="4381" width="14" style="12" customWidth="1"/>
    <col min="4382" max="4383" width="11" style="12" customWidth="1"/>
    <col min="4384" max="4384" width="10.6640625" style="12" customWidth="1"/>
    <col min="4385" max="4608" width="8.88671875" style="12"/>
    <col min="4609" max="4609" width="7.5546875" style="12" customWidth="1"/>
    <col min="4610" max="4610" width="22.44140625" style="12" customWidth="1"/>
    <col min="4611" max="4611" width="20.6640625" style="12" customWidth="1"/>
    <col min="4612" max="4612" width="11.6640625" style="12" customWidth="1"/>
    <col min="4613" max="4614" width="11" style="12" customWidth="1"/>
    <col min="4615" max="4618" width="12" style="12" customWidth="1"/>
    <col min="4619" max="4621" width="11" style="12" customWidth="1"/>
    <col min="4622" max="4622" width="10.6640625" style="12" customWidth="1"/>
    <col min="4623" max="4625" width="10.88671875" style="12" customWidth="1"/>
    <col min="4626" max="4626" width="10.6640625" style="12" customWidth="1"/>
    <col min="4627" max="4634" width="11" style="12" customWidth="1"/>
    <col min="4635" max="4635" width="11.33203125" style="12" customWidth="1"/>
    <col min="4636" max="4636" width="11" style="12" customWidth="1"/>
    <col min="4637" max="4637" width="14" style="12" customWidth="1"/>
    <col min="4638" max="4639" width="11" style="12" customWidth="1"/>
    <col min="4640" max="4640" width="10.6640625" style="12" customWidth="1"/>
    <col min="4641" max="4864" width="8.88671875" style="12"/>
    <col min="4865" max="4865" width="7.5546875" style="12" customWidth="1"/>
    <col min="4866" max="4866" width="22.44140625" style="12" customWidth="1"/>
    <col min="4867" max="4867" width="20.6640625" style="12" customWidth="1"/>
    <col min="4868" max="4868" width="11.6640625" style="12" customWidth="1"/>
    <col min="4869" max="4870" width="11" style="12" customWidth="1"/>
    <col min="4871" max="4874" width="12" style="12" customWidth="1"/>
    <col min="4875" max="4877" width="11" style="12" customWidth="1"/>
    <col min="4878" max="4878" width="10.6640625" style="12" customWidth="1"/>
    <col min="4879" max="4881" width="10.88671875" style="12" customWidth="1"/>
    <col min="4882" max="4882" width="10.6640625" style="12" customWidth="1"/>
    <col min="4883" max="4890" width="11" style="12" customWidth="1"/>
    <col min="4891" max="4891" width="11.33203125" style="12" customWidth="1"/>
    <col min="4892" max="4892" width="11" style="12" customWidth="1"/>
    <col min="4893" max="4893" width="14" style="12" customWidth="1"/>
    <col min="4894" max="4895" width="11" style="12" customWidth="1"/>
    <col min="4896" max="4896" width="10.6640625" style="12" customWidth="1"/>
    <col min="4897" max="5120" width="8.88671875" style="12"/>
    <col min="5121" max="5121" width="7.5546875" style="12" customWidth="1"/>
    <col min="5122" max="5122" width="22.44140625" style="12" customWidth="1"/>
    <col min="5123" max="5123" width="20.6640625" style="12" customWidth="1"/>
    <col min="5124" max="5124" width="11.6640625" style="12" customWidth="1"/>
    <col min="5125" max="5126" width="11" style="12" customWidth="1"/>
    <col min="5127" max="5130" width="12" style="12" customWidth="1"/>
    <col min="5131" max="5133" width="11" style="12" customWidth="1"/>
    <col min="5134" max="5134" width="10.6640625" style="12" customWidth="1"/>
    <col min="5135" max="5137" width="10.88671875" style="12" customWidth="1"/>
    <col min="5138" max="5138" width="10.6640625" style="12" customWidth="1"/>
    <col min="5139" max="5146" width="11" style="12" customWidth="1"/>
    <col min="5147" max="5147" width="11.33203125" style="12" customWidth="1"/>
    <col min="5148" max="5148" width="11" style="12" customWidth="1"/>
    <col min="5149" max="5149" width="14" style="12" customWidth="1"/>
    <col min="5150" max="5151" width="11" style="12" customWidth="1"/>
    <col min="5152" max="5152" width="10.6640625" style="12" customWidth="1"/>
    <col min="5153" max="5376" width="8.88671875" style="12"/>
    <col min="5377" max="5377" width="7.5546875" style="12" customWidth="1"/>
    <col min="5378" max="5378" width="22.44140625" style="12" customWidth="1"/>
    <col min="5379" max="5379" width="20.6640625" style="12" customWidth="1"/>
    <col min="5380" max="5380" width="11.6640625" style="12" customWidth="1"/>
    <col min="5381" max="5382" width="11" style="12" customWidth="1"/>
    <col min="5383" max="5386" width="12" style="12" customWidth="1"/>
    <col min="5387" max="5389" width="11" style="12" customWidth="1"/>
    <col min="5390" max="5390" width="10.6640625" style="12" customWidth="1"/>
    <col min="5391" max="5393" width="10.88671875" style="12" customWidth="1"/>
    <col min="5394" max="5394" width="10.6640625" style="12" customWidth="1"/>
    <col min="5395" max="5402" width="11" style="12" customWidth="1"/>
    <col min="5403" max="5403" width="11.33203125" style="12" customWidth="1"/>
    <col min="5404" max="5404" width="11" style="12" customWidth="1"/>
    <col min="5405" max="5405" width="14" style="12" customWidth="1"/>
    <col min="5406" max="5407" width="11" style="12" customWidth="1"/>
    <col min="5408" max="5408" width="10.6640625" style="12" customWidth="1"/>
    <col min="5409" max="5632" width="8.88671875" style="12"/>
    <col min="5633" max="5633" width="7.5546875" style="12" customWidth="1"/>
    <col min="5634" max="5634" width="22.44140625" style="12" customWidth="1"/>
    <col min="5635" max="5635" width="20.6640625" style="12" customWidth="1"/>
    <col min="5636" max="5636" width="11.6640625" style="12" customWidth="1"/>
    <col min="5637" max="5638" width="11" style="12" customWidth="1"/>
    <col min="5639" max="5642" width="12" style="12" customWidth="1"/>
    <col min="5643" max="5645" width="11" style="12" customWidth="1"/>
    <col min="5646" max="5646" width="10.6640625" style="12" customWidth="1"/>
    <col min="5647" max="5649" width="10.88671875" style="12" customWidth="1"/>
    <col min="5650" max="5650" width="10.6640625" style="12" customWidth="1"/>
    <col min="5651" max="5658" width="11" style="12" customWidth="1"/>
    <col min="5659" max="5659" width="11.33203125" style="12" customWidth="1"/>
    <col min="5660" max="5660" width="11" style="12" customWidth="1"/>
    <col min="5661" max="5661" width="14" style="12" customWidth="1"/>
    <col min="5662" max="5663" width="11" style="12" customWidth="1"/>
    <col min="5664" max="5664" width="10.6640625" style="12" customWidth="1"/>
    <col min="5665" max="5888" width="8.88671875" style="12"/>
    <col min="5889" max="5889" width="7.5546875" style="12" customWidth="1"/>
    <col min="5890" max="5890" width="22.44140625" style="12" customWidth="1"/>
    <col min="5891" max="5891" width="20.6640625" style="12" customWidth="1"/>
    <col min="5892" max="5892" width="11.6640625" style="12" customWidth="1"/>
    <col min="5893" max="5894" width="11" style="12" customWidth="1"/>
    <col min="5895" max="5898" width="12" style="12" customWidth="1"/>
    <col min="5899" max="5901" width="11" style="12" customWidth="1"/>
    <col min="5902" max="5902" width="10.6640625" style="12" customWidth="1"/>
    <col min="5903" max="5905" width="10.88671875" style="12" customWidth="1"/>
    <col min="5906" max="5906" width="10.6640625" style="12" customWidth="1"/>
    <col min="5907" max="5914" width="11" style="12" customWidth="1"/>
    <col min="5915" max="5915" width="11.33203125" style="12" customWidth="1"/>
    <col min="5916" max="5916" width="11" style="12" customWidth="1"/>
    <col min="5917" max="5917" width="14" style="12" customWidth="1"/>
    <col min="5918" max="5919" width="11" style="12" customWidth="1"/>
    <col min="5920" max="5920" width="10.6640625" style="12" customWidth="1"/>
    <col min="5921" max="6144" width="8.88671875" style="12"/>
    <col min="6145" max="6145" width="7.5546875" style="12" customWidth="1"/>
    <col min="6146" max="6146" width="22.44140625" style="12" customWidth="1"/>
    <col min="6147" max="6147" width="20.6640625" style="12" customWidth="1"/>
    <col min="6148" max="6148" width="11.6640625" style="12" customWidth="1"/>
    <col min="6149" max="6150" width="11" style="12" customWidth="1"/>
    <col min="6151" max="6154" width="12" style="12" customWidth="1"/>
    <col min="6155" max="6157" width="11" style="12" customWidth="1"/>
    <col min="6158" max="6158" width="10.6640625" style="12" customWidth="1"/>
    <col min="6159" max="6161" width="10.88671875" style="12" customWidth="1"/>
    <col min="6162" max="6162" width="10.6640625" style="12" customWidth="1"/>
    <col min="6163" max="6170" width="11" style="12" customWidth="1"/>
    <col min="6171" max="6171" width="11.33203125" style="12" customWidth="1"/>
    <col min="6172" max="6172" width="11" style="12" customWidth="1"/>
    <col min="6173" max="6173" width="14" style="12" customWidth="1"/>
    <col min="6174" max="6175" width="11" style="12" customWidth="1"/>
    <col min="6176" max="6176" width="10.6640625" style="12" customWidth="1"/>
    <col min="6177" max="6400" width="8.88671875" style="12"/>
    <col min="6401" max="6401" width="7.5546875" style="12" customWidth="1"/>
    <col min="6402" max="6402" width="22.44140625" style="12" customWidth="1"/>
    <col min="6403" max="6403" width="20.6640625" style="12" customWidth="1"/>
    <col min="6404" max="6404" width="11.6640625" style="12" customWidth="1"/>
    <col min="6405" max="6406" width="11" style="12" customWidth="1"/>
    <col min="6407" max="6410" width="12" style="12" customWidth="1"/>
    <col min="6411" max="6413" width="11" style="12" customWidth="1"/>
    <col min="6414" max="6414" width="10.6640625" style="12" customWidth="1"/>
    <col min="6415" max="6417" width="10.88671875" style="12" customWidth="1"/>
    <col min="6418" max="6418" width="10.6640625" style="12" customWidth="1"/>
    <col min="6419" max="6426" width="11" style="12" customWidth="1"/>
    <col min="6427" max="6427" width="11.33203125" style="12" customWidth="1"/>
    <col min="6428" max="6428" width="11" style="12" customWidth="1"/>
    <col min="6429" max="6429" width="14" style="12" customWidth="1"/>
    <col min="6430" max="6431" width="11" style="12" customWidth="1"/>
    <col min="6432" max="6432" width="10.6640625" style="12" customWidth="1"/>
    <col min="6433" max="6656" width="8.88671875" style="12"/>
    <col min="6657" max="6657" width="7.5546875" style="12" customWidth="1"/>
    <col min="6658" max="6658" width="22.44140625" style="12" customWidth="1"/>
    <col min="6659" max="6659" width="20.6640625" style="12" customWidth="1"/>
    <col min="6660" max="6660" width="11.6640625" style="12" customWidth="1"/>
    <col min="6661" max="6662" width="11" style="12" customWidth="1"/>
    <col min="6663" max="6666" width="12" style="12" customWidth="1"/>
    <col min="6667" max="6669" width="11" style="12" customWidth="1"/>
    <col min="6670" max="6670" width="10.6640625" style="12" customWidth="1"/>
    <col min="6671" max="6673" width="10.88671875" style="12" customWidth="1"/>
    <col min="6674" max="6674" width="10.6640625" style="12" customWidth="1"/>
    <col min="6675" max="6682" width="11" style="12" customWidth="1"/>
    <col min="6683" max="6683" width="11.33203125" style="12" customWidth="1"/>
    <col min="6684" max="6684" width="11" style="12" customWidth="1"/>
    <col min="6685" max="6685" width="14" style="12" customWidth="1"/>
    <col min="6686" max="6687" width="11" style="12" customWidth="1"/>
    <col min="6688" max="6688" width="10.6640625" style="12" customWidth="1"/>
    <col min="6689" max="6912" width="8.88671875" style="12"/>
    <col min="6913" max="6913" width="7.5546875" style="12" customWidth="1"/>
    <col min="6914" max="6914" width="22.44140625" style="12" customWidth="1"/>
    <col min="6915" max="6915" width="20.6640625" style="12" customWidth="1"/>
    <col min="6916" max="6916" width="11.6640625" style="12" customWidth="1"/>
    <col min="6917" max="6918" width="11" style="12" customWidth="1"/>
    <col min="6919" max="6922" width="12" style="12" customWidth="1"/>
    <col min="6923" max="6925" width="11" style="12" customWidth="1"/>
    <col min="6926" max="6926" width="10.6640625" style="12" customWidth="1"/>
    <col min="6927" max="6929" width="10.88671875" style="12" customWidth="1"/>
    <col min="6930" max="6930" width="10.6640625" style="12" customWidth="1"/>
    <col min="6931" max="6938" width="11" style="12" customWidth="1"/>
    <col min="6939" max="6939" width="11.33203125" style="12" customWidth="1"/>
    <col min="6940" max="6940" width="11" style="12" customWidth="1"/>
    <col min="6941" max="6941" width="14" style="12" customWidth="1"/>
    <col min="6942" max="6943" width="11" style="12" customWidth="1"/>
    <col min="6944" max="6944" width="10.6640625" style="12" customWidth="1"/>
    <col min="6945" max="7168" width="8.88671875" style="12"/>
    <col min="7169" max="7169" width="7.5546875" style="12" customWidth="1"/>
    <col min="7170" max="7170" width="22.44140625" style="12" customWidth="1"/>
    <col min="7171" max="7171" width="20.6640625" style="12" customWidth="1"/>
    <col min="7172" max="7172" width="11.6640625" style="12" customWidth="1"/>
    <col min="7173" max="7174" width="11" style="12" customWidth="1"/>
    <col min="7175" max="7178" width="12" style="12" customWidth="1"/>
    <col min="7179" max="7181" width="11" style="12" customWidth="1"/>
    <col min="7182" max="7182" width="10.6640625" style="12" customWidth="1"/>
    <col min="7183" max="7185" width="10.88671875" style="12" customWidth="1"/>
    <col min="7186" max="7186" width="10.6640625" style="12" customWidth="1"/>
    <col min="7187" max="7194" width="11" style="12" customWidth="1"/>
    <col min="7195" max="7195" width="11.33203125" style="12" customWidth="1"/>
    <col min="7196" max="7196" width="11" style="12" customWidth="1"/>
    <col min="7197" max="7197" width="14" style="12" customWidth="1"/>
    <col min="7198" max="7199" width="11" style="12" customWidth="1"/>
    <col min="7200" max="7200" width="10.6640625" style="12" customWidth="1"/>
    <col min="7201" max="7424" width="8.88671875" style="12"/>
    <col min="7425" max="7425" width="7.5546875" style="12" customWidth="1"/>
    <col min="7426" max="7426" width="22.44140625" style="12" customWidth="1"/>
    <col min="7427" max="7427" width="20.6640625" style="12" customWidth="1"/>
    <col min="7428" max="7428" width="11.6640625" style="12" customWidth="1"/>
    <col min="7429" max="7430" width="11" style="12" customWidth="1"/>
    <col min="7431" max="7434" width="12" style="12" customWidth="1"/>
    <col min="7435" max="7437" width="11" style="12" customWidth="1"/>
    <col min="7438" max="7438" width="10.6640625" style="12" customWidth="1"/>
    <col min="7439" max="7441" width="10.88671875" style="12" customWidth="1"/>
    <col min="7442" max="7442" width="10.6640625" style="12" customWidth="1"/>
    <col min="7443" max="7450" width="11" style="12" customWidth="1"/>
    <col min="7451" max="7451" width="11.33203125" style="12" customWidth="1"/>
    <col min="7452" max="7452" width="11" style="12" customWidth="1"/>
    <col min="7453" max="7453" width="14" style="12" customWidth="1"/>
    <col min="7454" max="7455" width="11" style="12" customWidth="1"/>
    <col min="7456" max="7456" width="10.6640625" style="12" customWidth="1"/>
    <col min="7457" max="7680" width="8.88671875" style="12"/>
    <col min="7681" max="7681" width="7.5546875" style="12" customWidth="1"/>
    <col min="7682" max="7682" width="22.44140625" style="12" customWidth="1"/>
    <col min="7683" max="7683" width="20.6640625" style="12" customWidth="1"/>
    <col min="7684" max="7684" width="11.6640625" style="12" customWidth="1"/>
    <col min="7685" max="7686" width="11" style="12" customWidth="1"/>
    <col min="7687" max="7690" width="12" style="12" customWidth="1"/>
    <col min="7691" max="7693" width="11" style="12" customWidth="1"/>
    <col min="7694" max="7694" width="10.6640625" style="12" customWidth="1"/>
    <col min="7695" max="7697" width="10.88671875" style="12" customWidth="1"/>
    <col min="7698" max="7698" width="10.6640625" style="12" customWidth="1"/>
    <col min="7699" max="7706" width="11" style="12" customWidth="1"/>
    <col min="7707" max="7707" width="11.33203125" style="12" customWidth="1"/>
    <col min="7708" max="7708" width="11" style="12" customWidth="1"/>
    <col min="7709" max="7709" width="14" style="12" customWidth="1"/>
    <col min="7710" max="7711" width="11" style="12" customWidth="1"/>
    <col min="7712" max="7712" width="10.6640625" style="12" customWidth="1"/>
    <col min="7713" max="7936" width="8.88671875" style="12"/>
    <col min="7937" max="7937" width="7.5546875" style="12" customWidth="1"/>
    <col min="7938" max="7938" width="22.44140625" style="12" customWidth="1"/>
    <col min="7939" max="7939" width="20.6640625" style="12" customWidth="1"/>
    <col min="7940" max="7940" width="11.6640625" style="12" customWidth="1"/>
    <col min="7941" max="7942" width="11" style="12" customWidth="1"/>
    <col min="7943" max="7946" width="12" style="12" customWidth="1"/>
    <col min="7947" max="7949" width="11" style="12" customWidth="1"/>
    <col min="7950" max="7950" width="10.6640625" style="12" customWidth="1"/>
    <col min="7951" max="7953" width="10.88671875" style="12" customWidth="1"/>
    <col min="7954" max="7954" width="10.6640625" style="12" customWidth="1"/>
    <col min="7955" max="7962" width="11" style="12" customWidth="1"/>
    <col min="7963" max="7963" width="11.33203125" style="12" customWidth="1"/>
    <col min="7964" max="7964" width="11" style="12" customWidth="1"/>
    <col min="7965" max="7965" width="14" style="12" customWidth="1"/>
    <col min="7966" max="7967" width="11" style="12" customWidth="1"/>
    <col min="7968" max="7968" width="10.6640625" style="12" customWidth="1"/>
    <col min="7969" max="8192" width="8.88671875" style="12"/>
    <col min="8193" max="8193" width="7.5546875" style="12" customWidth="1"/>
    <col min="8194" max="8194" width="22.44140625" style="12" customWidth="1"/>
    <col min="8195" max="8195" width="20.6640625" style="12" customWidth="1"/>
    <col min="8196" max="8196" width="11.6640625" style="12" customWidth="1"/>
    <col min="8197" max="8198" width="11" style="12" customWidth="1"/>
    <col min="8199" max="8202" width="12" style="12" customWidth="1"/>
    <col min="8203" max="8205" width="11" style="12" customWidth="1"/>
    <col min="8206" max="8206" width="10.6640625" style="12" customWidth="1"/>
    <col min="8207" max="8209" width="10.88671875" style="12" customWidth="1"/>
    <col min="8210" max="8210" width="10.6640625" style="12" customWidth="1"/>
    <col min="8211" max="8218" width="11" style="12" customWidth="1"/>
    <col min="8219" max="8219" width="11.33203125" style="12" customWidth="1"/>
    <col min="8220" max="8220" width="11" style="12" customWidth="1"/>
    <col min="8221" max="8221" width="14" style="12" customWidth="1"/>
    <col min="8222" max="8223" width="11" style="12" customWidth="1"/>
    <col min="8224" max="8224" width="10.6640625" style="12" customWidth="1"/>
    <col min="8225" max="8448" width="8.88671875" style="12"/>
    <col min="8449" max="8449" width="7.5546875" style="12" customWidth="1"/>
    <col min="8450" max="8450" width="22.44140625" style="12" customWidth="1"/>
    <col min="8451" max="8451" width="20.6640625" style="12" customWidth="1"/>
    <col min="8452" max="8452" width="11.6640625" style="12" customWidth="1"/>
    <col min="8453" max="8454" width="11" style="12" customWidth="1"/>
    <col min="8455" max="8458" width="12" style="12" customWidth="1"/>
    <col min="8459" max="8461" width="11" style="12" customWidth="1"/>
    <col min="8462" max="8462" width="10.6640625" style="12" customWidth="1"/>
    <col min="8463" max="8465" width="10.88671875" style="12" customWidth="1"/>
    <col min="8466" max="8466" width="10.6640625" style="12" customWidth="1"/>
    <col min="8467" max="8474" width="11" style="12" customWidth="1"/>
    <col min="8475" max="8475" width="11.33203125" style="12" customWidth="1"/>
    <col min="8476" max="8476" width="11" style="12" customWidth="1"/>
    <col min="8477" max="8477" width="14" style="12" customWidth="1"/>
    <col min="8478" max="8479" width="11" style="12" customWidth="1"/>
    <col min="8480" max="8480" width="10.6640625" style="12" customWidth="1"/>
    <col min="8481" max="8704" width="8.88671875" style="12"/>
    <col min="8705" max="8705" width="7.5546875" style="12" customWidth="1"/>
    <col min="8706" max="8706" width="22.44140625" style="12" customWidth="1"/>
    <col min="8707" max="8707" width="20.6640625" style="12" customWidth="1"/>
    <col min="8708" max="8708" width="11.6640625" style="12" customWidth="1"/>
    <col min="8709" max="8710" width="11" style="12" customWidth="1"/>
    <col min="8711" max="8714" width="12" style="12" customWidth="1"/>
    <col min="8715" max="8717" width="11" style="12" customWidth="1"/>
    <col min="8718" max="8718" width="10.6640625" style="12" customWidth="1"/>
    <col min="8719" max="8721" width="10.88671875" style="12" customWidth="1"/>
    <col min="8722" max="8722" width="10.6640625" style="12" customWidth="1"/>
    <col min="8723" max="8730" width="11" style="12" customWidth="1"/>
    <col min="8731" max="8731" width="11.33203125" style="12" customWidth="1"/>
    <col min="8732" max="8732" width="11" style="12" customWidth="1"/>
    <col min="8733" max="8733" width="14" style="12" customWidth="1"/>
    <col min="8734" max="8735" width="11" style="12" customWidth="1"/>
    <col min="8736" max="8736" width="10.6640625" style="12" customWidth="1"/>
    <col min="8737" max="8960" width="8.88671875" style="12"/>
    <col min="8961" max="8961" width="7.5546875" style="12" customWidth="1"/>
    <col min="8962" max="8962" width="22.44140625" style="12" customWidth="1"/>
    <col min="8963" max="8963" width="20.6640625" style="12" customWidth="1"/>
    <col min="8964" max="8964" width="11.6640625" style="12" customWidth="1"/>
    <col min="8965" max="8966" width="11" style="12" customWidth="1"/>
    <col min="8967" max="8970" width="12" style="12" customWidth="1"/>
    <col min="8971" max="8973" width="11" style="12" customWidth="1"/>
    <col min="8974" max="8974" width="10.6640625" style="12" customWidth="1"/>
    <col min="8975" max="8977" width="10.88671875" style="12" customWidth="1"/>
    <col min="8978" max="8978" width="10.6640625" style="12" customWidth="1"/>
    <col min="8979" max="8986" width="11" style="12" customWidth="1"/>
    <col min="8987" max="8987" width="11.33203125" style="12" customWidth="1"/>
    <col min="8988" max="8988" width="11" style="12" customWidth="1"/>
    <col min="8989" max="8989" width="14" style="12" customWidth="1"/>
    <col min="8990" max="8991" width="11" style="12" customWidth="1"/>
    <col min="8992" max="8992" width="10.6640625" style="12" customWidth="1"/>
    <col min="8993" max="9216" width="8.88671875" style="12"/>
    <col min="9217" max="9217" width="7.5546875" style="12" customWidth="1"/>
    <col min="9218" max="9218" width="22.44140625" style="12" customWidth="1"/>
    <col min="9219" max="9219" width="20.6640625" style="12" customWidth="1"/>
    <col min="9220" max="9220" width="11.6640625" style="12" customWidth="1"/>
    <col min="9221" max="9222" width="11" style="12" customWidth="1"/>
    <col min="9223" max="9226" width="12" style="12" customWidth="1"/>
    <col min="9227" max="9229" width="11" style="12" customWidth="1"/>
    <col min="9230" max="9230" width="10.6640625" style="12" customWidth="1"/>
    <col min="9231" max="9233" width="10.88671875" style="12" customWidth="1"/>
    <col min="9234" max="9234" width="10.6640625" style="12" customWidth="1"/>
    <col min="9235" max="9242" width="11" style="12" customWidth="1"/>
    <col min="9243" max="9243" width="11.33203125" style="12" customWidth="1"/>
    <col min="9244" max="9244" width="11" style="12" customWidth="1"/>
    <col min="9245" max="9245" width="14" style="12" customWidth="1"/>
    <col min="9246" max="9247" width="11" style="12" customWidth="1"/>
    <col min="9248" max="9248" width="10.6640625" style="12" customWidth="1"/>
    <col min="9249" max="9472" width="8.88671875" style="12"/>
    <col min="9473" max="9473" width="7.5546875" style="12" customWidth="1"/>
    <col min="9474" max="9474" width="22.44140625" style="12" customWidth="1"/>
    <col min="9475" max="9475" width="20.6640625" style="12" customWidth="1"/>
    <col min="9476" max="9476" width="11.6640625" style="12" customWidth="1"/>
    <col min="9477" max="9478" width="11" style="12" customWidth="1"/>
    <col min="9479" max="9482" width="12" style="12" customWidth="1"/>
    <col min="9483" max="9485" width="11" style="12" customWidth="1"/>
    <col min="9486" max="9486" width="10.6640625" style="12" customWidth="1"/>
    <col min="9487" max="9489" width="10.88671875" style="12" customWidth="1"/>
    <col min="9490" max="9490" width="10.6640625" style="12" customWidth="1"/>
    <col min="9491" max="9498" width="11" style="12" customWidth="1"/>
    <col min="9499" max="9499" width="11.33203125" style="12" customWidth="1"/>
    <col min="9500" max="9500" width="11" style="12" customWidth="1"/>
    <col min="9501" max="9501" width="14" style="12" customWidth="1"/>
    <col min="9502" max="9503" width="11" style="12" customWidth="1"/>
    <col min="9504" max="9504" width="10.6640625" style="12" customWidth="1"/>
    <col min="9505" max="9728" width="8.88671875" style="12"/>
    <col min="9729" max="9729" width="7.5546875" style="12" customWidth="1"/>
    <col min="9730" max="9730" width="22.44140625" style="12" customWidth="1"/>
    <col min="9731" max="9731" width="20.6640625" style="12" customWidth="1"/>
    <col min="9732" max="9732" width="11.6640625" style="12" customWidth="1"/>
    <col min="9733" max="9734" width="11" style="12" customWidth="1"/>
    <col min="9735" max="9738" width="12" style="12" customWidth="1"/>
    <col min="9739" max="9741" width="11" style="12" customWidth="1"/>
    <col min="9742" max="9742" width="10.6640625" style="12" customWidth="1"/>
    <col min="9743" max="9745" width="10.88671875" style="12" customWidth="1"/>
    <col min="9746" max="9746" width="10.6640625" style="12" customWidth="1"/>
    <col min="9747" max="9754" width="11" style="12" customWidth="1"/>
    <col min="9755" max="9755" width="11.33203125" style="12" customWidth="1"/>
    <col min="9756" max="9756" width="11" style="12" customWidth="1"/>
    <col min="9757" max="9757" width="14" style="12" customWidth="1"/>
    <col min="9758" max="9759" width="11" style="12" customWidth="1"/>
    <col min="9760" max="9760" width="10.6640625" style="12" customWidth="1"/>
    <col min="9761" max="9984" width="8.88671875" style="12"/>
    <col min="9985" max="9985" width="7.5546875" style="12" customWidth="1"/>
    <col min="9986" max="9986" width="22.44140625" style="12" customWidth="1"/>
    <col min="9987" max="9987" width="20.6640625" style="12" customWidth="1"/>
    <col min="9988" max="9988" width="11.6640625" style="12" customWidth="1"/>
    <col min="9989" max="9990" width="11" style="12" customWidth="1"/>
    <col min="9991" max="9994" width="12" style="12" customWidth="1"/>
    <col min="9995" max="9997" width="11" style="12" customWidth="1"/>
    <col min="9998" max="9998" width="10.6640625" style="12" customWidth="1"/>
    <col min="9999" max="10001" width="10.88671875" style="12" customWidth="1"/>
    <col min="10002" max="10002" width="10.6640625" style="12" customWidth="1"/>
    <col min="10003" max="10010" width="11" style="12" customWidth="1"/>
    <col min="10011" max="10011" width="11.33203125" style="12" customWidth="1"/>
    <col min="10012" max="10012" width="11" style="12" customWidth="1"/>
    <col min="10013" max="10013" width="14" style="12" customWidth="1"/>
    <col min="10014" max="10015" width="11" style="12" customWidth="1"/>
    <col min="10016" max="10016" width="10.6640625" style="12" customWidth="1"/>
    <col min="10017" max="10240" width="8.88671875" style="12"/>
    <col min="10241" max="10241" width="7.5546875" style="12" customWidth="1"/>
    <col min="10242" max="10242" width="22.44140625" style="12" customWidth="1"/>
    <col min="10243" max="10243" width="20.6640625" style="12" customWidth="1"/>
    <col min="10244" max="10244" width="11.6640625" style="12" customWidth="1"/>
    <col min="10245" max="10246" width="11" style="12" customWidth="1"/>
    <col min="10247" max="10250" width="12" style="12" customWidth="1"/>
    <col min="10251" max="10253" width="11" style="12" customWidth="1"/>
    <col min="10254" max="10254" width="10.6640625" style="12" customWidth="1"/>
    <col min="10255" max="10257" width="10.88671875" style="12" customWidth="1"/>
    <col min="10258" max="10258" width="10.6640625" style="12" customWidth="1"/>
    <col min="10259" max="10266" width="11" style="12" customWidth="1"/>
    <col min="10267" max="10267" width="11.33203125" style="12" customWidth="1"/>
    <col min="10268" max="10268" width="11" style="12" customWidth="1"/>
    <col min="10269" max="10269" width="14" style="12" customWidth="1"/>
    <col min="10270" max="10271" width="11" style="12" customWidth="1"/>
    <col min="10272" max="10272" width="10.6640625" style="12" customWidth="1"/>
    <col min="10273" max="10496" width="8.88671875" style="12"/>
    <col min="10497" max="10497" width="7.5546875" style="12" customWidth="1"/>
    <col min="10498" max="10498" width="22.44140625" style="12" customWidth="1"/>
    <col min="10499" max="10499" width="20.6640625" style="12" customWidth="1"/>
    <col min="10500" max="10500" width="11.6640625" style="12" customWidth="1"/>
    <col min="10501" max="10502" width="11" style="12" customWidth="1"/>
    <col min="10503" max="10506" width="12" style="12" customWidth="1"/>
    <col min="10507" max="10509" width="11" style="12" customWidth="1"/>
    <col min="10510" max="10510" width="10.6640625" style="12" customWidth="1"/>
    <col min="10511" max="10513" width="10.88671875" style="12" customWidth="1"/>
    <col min="10514" max="10514" width="10.6640625" style="12" customWidth="1"/>
    <col min="10515" max="10522" width="11" style="12" customWidth="1"/>
    <col min="10523" max="10523" width="11.33203125" style="12" customWidth="1"/>
    <col min="10524" max="10524" width="11" style="12" customWidth="1"/>
    <col min="10525" max="10525" width="14" style="12" customWidth="1"/>
    <col min="10526" max="10527" width="11" style="12" customWidth="1"/>
    <col min="10528" max="10528" width="10.6640625" style="12" customWidth="1"/>
    <col min="10529" max="10752" width="8.88671875" style="12"/>
    <col min="10753" max="10753" width="7.5546875" style="12" customWidth="1"/>
    <col min="10754" max="10754" width="22.44140625" style="12" customWidth="1"/>
    <col min="10755" max="10755" width="20.6640625" style="12" customWidth="1"/>
    <col min="10756" max="10756" width="11.6640625" style="12" customWidth="1"/>
    <col min="10757" max="10758" width="11" style="12" customWidth="1"/>
    <col min="10759" max="10762" width="12" style="12" customWidth="1"/>
    <col min="10763" max="10765" width="11" style="12" customWidth="1"/>
    <col min="10766" max="10766" width="10.6640625" style="12" customWidth="1"/>
    <col min="10767" max="10769" width="10.88671875" style="12" customWidth="1"/>
    <col min="10770" max="10770" width="10.6640625" style="12" customWidth="1"/>
    <col min="10771" max="10778" width="11" style="12" customWidth="1"/>
    <col min="10779" max="10779" width="11.33203125" style="12" customWidth="1"/>
    <col min="10780" max="10780" width="11" style="12" customWidth="1"/>
    <col min="10781" max="10781" width="14" style="12" customWidth="1"/>
    <col min="10782" max="10783" width="11" style="12" customWidth="1"/>
    <col min="10784" max="10784" width="10.6640625" style="12" customWidth="1"/>
    <col min="10785" max="11008" width="8.88671875" style="12"/>
    <col min="11009" max="11009" width="7.5546875" style="12" customWidth="1"/>
    <col min="11010" max="11010" width="22.44140625" style="12" customWidth="1"/>
    <col min="11011" max="11011" width="20.6640625" style="12" customWidth="1"/>
    <col min="11012" max="11012" width="11.6640625" style="12" customWidth="1"/>
    <col min="11013" max="11014" width="11" style="12" customWidth="1"/>
    <col min="11015" max="11018" width="12" style="12" customWidth="1"/>
    <col min="11019" max="11021" width="11" style="12" customWidth="1"/>
    <col min="11022" max="11022" width="10.6640625" style="12" customWidth="1"/>
    <col min="11023" max="11025" width="10.88671875" style="12" customWidth="1"/>
    <col min="11026" max="11026" width="10.6640625" style="12" customWidth="1"/>
    <col min="11027" max="11034" width="11" style="12" customWidth="1"/>
    <col min="11035" max="11035" width="11.33203125" style="12" customWidth="1"/>
    <col min="11036" max="11036" width="11" style="12" customWidth="1"/>
    <col min="11037" max="11037" width="14" style="12" customWidth="1"/>
    <col min="11038" max="11039" width="11" style="12" customWidth="1"/>
    <col min="11040" max="11040" width="10.6640625" style="12" customWidth="1"/>
    <col min="11041" max="11264" width="8.88671875" style="12"/>
    <col min="11265" max="11265" width="7.5546875" style="12" customWidth="1"/>
    <col min="11266" max="11266" width="22.44140625" style="12" customWidth="1"/>
    <col min="11267" max="11267" width="20.6640625" style="12" customWidth="1"/>
    <col min="11268" max="11268" width="11.6640625" style="12" customWidth="1"/>
    <col min="11269" max="11270" width="11" style="12" customWidth="1"/>
    <col min="11271" max="11274" width="12" style="12" customWidth="1"/>
    <col min="11275" max="11277" width="11" style="12" customWidth="1"/>
    <col min="11278" max="11278" width="10.6640625" style="12" customWidth="1"/>
    <col min="11279" max="11281" width="10.88671875" style="12" customWidth="1"/>
    <col min="11282" max="11282" width="10.6640625" style="12" customWidth="1"/>
    <col min="11283" max="11290" width="11" style="12" customWidth="1"/>
    <col min="11291" max="11291" width="11.33203125" style="12" customWidth="1"/>
    <col min="11292" max="11292" width="11" style="12" customWidth="1"/>
    <col min="11293" max="11293" width="14" style="12" customWidth="1"/>
    <col min="11294" max="11295" width="11" style="12" customWidth="1"/>
    <col min="11296" max="11296" width="10.6640625" style="12" customWidth="1"/>
    <col min="11297" max="11520" width="8.88671875" style="12"/>
    <col min="11521" max="11521" width="7.5546875" style="12" customWidth="1"/>
    <col min="11522" max="11522" width="22.44140625" style="12" customWidth="1"/>
    <col min="11523" max="11523" width="20.6640625" style="12" customWidth="1"/>
    <col min="11524" max="11524" width="11.6640625" style="12" customWidth="1"/>
    <col min="11525" max="11526" width="11" style="12" customWidth="1"/>
    <col min="11527" max="11530" width="12" style="12" customWidth="1"/>
    <col min="11531" max="11533" width="11" style="12" customWidth="1"/>
    <col min="11534" max="11534" width="10.6640625" style="12" customWidth="1"/>
    <col min="11535" max="11537" width="10.88671875" style="12" customWidth="1"/>
    <col min="11538" max="11538" width="10.6640625" style="12" customWidth="1"/>
    <col min="11539" max="11546" width="11" style="12" customWidth="1"/>
    <col min="11547" max="11547" width="11.33203125" style="12" customWidth="1"/>
    <col min="11548" max="11548" width="11" style="12" customWidth="1"/>
    <col min="11549" max="11549" width="14" style="12" customWidth="1"/>
    <col min="11550" max="11551" width="11" style="12" customWidth="1"/>
    <col min="11552" max="11552" width="10.6640625" style="12" customWidth="1"/>
    <col min="11553" max="11776" width="8.88671875" style="12"/>
    <col min="11777" max="11777" width="7.5546875" style="12" customWidth="1"/>
    <col min="11778" max="11778" width="22.44140625" style="12" customWidth="1"/>
    <col min="11779" max="11779" width="20.6640625" style="12" customWidth="1"/>
    <col min="11780" max="11780" width="11.6640625" style="12" customWidth="1"/>
    <col min="11781" max="11782" width="11" style="12" customWidth="1"/>
    <col min="11783" max="11786" width="12" style="12" customWidth="1"/>
    <col min="11787" max="11789" width="11" style="12" customWidth="1"/>
    <col min="11790" max="11790" width="10.6640625" style="12" customWidth="1"/>
    <col min="11791" max="11793" width="10.88671875" style="12" customWidth="1"/>
    <col min="11794" max="11794" width="10.6640625" style="12" customWidth="1"/>
    <col min="11795" max="11802" width="11" style="12" customWidth="1"/>
    <col min="11803" max="11803" width="11.33203125" style="12" customWidth="1"/>
    <col min="11804" max="11804" width="11" style="12" customWidth="1"/>
    <col min="11805" max="11805" width="14" style="12" customWidth="1"/>
    <col min="11806" max="11807" width="11" style="12" customWidth="1"/>
    <col min="11808" max="11808" width="10.6640625" style="12" customWidth="1"/>
    <col min="11809" max="12032" width="8.88671875" style="12"/>
    <col min="12033" max="12033" width="7.5546875" style="12" customWidth="1"/>
    <col min="12034" max="12034" width="22.44140625" style="12" customWidth="1"/>
    <col min="12035" max="12035" width="20.6640625" style="12" customWidth="1"/>
    <col min="12036" max="12036" width="11.6640625" style="12" customWidth="1"/>
    <col min="12037" max="12038" width="11" style="12" customWidth="1"/>
    <col min="12039" max="12042" width="12" style="12" customWidth="1"/>
    <col min="12043" max="12045" width="11" style="12" customWidth="1"/>
    <col min="12046" max="12046" width="10.6640625" style="12" customWidth="1"/>
    <col min="12047" max="12049" width="10.88671875" style="12" customWidth="1"/>
    <col min="12050" max="12050" width="10.6640625" style="12" customWidth="1"/>
    <col min="12051" max="12058" width="11" style="12" customWidth="1"/>
    <col min="12059" max="12059" width="11.33203125" style="12" customWidth="1"/>
    <col min="12060" max="12060" width="11" style="12" customWidth="1"/>
    <col min="12061" max="12061" width="14" style="12" customWidth="1"/>
    <col min="12062" max="12063" width="11" style="12" customWidth="1"/>
    <col min="12064" max="12064" width="10.6640625" style="12" customWidth="1"/>
    <col min="12065" max="12288" width="8.88671875" style="12"/>
    <col min="12289" max="12289" width="7.5546875" style="12" customWidth="1"/>
    <col min="12290" max="12290" width="22.44140625" style="12" customWidth="1"/>
    <col min="12291" max="12291" width="20.6640625" style="12" customWidth="1"/>
    <col min="12292" max="12292" width="11.6640625" style="12" customWidth="1"/>
    <col min="12293" max="12294" width="11" style="12" customWidth="1"/>
    <col min="12295" max="12298" width="12" style="12" customWidth="1"/>
    <col min="12299" max="12301" width="11" style="12" customWidth="1"/>
    <col min="12302" max="12302" width="10.6640625" style="12" customWidth="1"/>
    <col min="12303" max="12305" width="10.88671875" style="12" customWidth="1"/>
    <col min="12306" max="12306" width="10.6640625" style="12" customWidth="1"/>
    <col min="12307" max="12314" width="11" style="12" customWidth="1"/>
    <col min="12315" max="12315" width="11.33203125" style="12" customWidth="1"/>
    <col min="12316" max="12316" width="11" style="12" customWidth="1"/>
    <col min="12317" max="12317" width="14" style="12" customWidth="1"/>
    <col min="12318" max="12319" width="11" style="12" customWidth="1"/>
    <col min="12320" max="12320" width="10.6640625" style="12" customWidth="1"/>
    <col min="12321" max="12544" width="8.88671875" style="12"/>
    <col min="12545" max="12545" width="7.5546875" style="12" customWidth="1"/>
    <col min="12546" max="12546" width="22.44140625" style="12" customWidth="1"/>
    <col min="12547" max="12547" width="20.6640625" style="12" customWidth="1"/>
    <col min="12548" max="12548" width="11.6640625" style="12" customWidth="1"/>
    <col min="12549" max="12550" width="11" style="12" customWidth="1"/>
    <col min="12551" max="12554" width="12" style="12" customWidth="1"/>
    <col min="12555" max="12557" width="11" style="12" customWidth="1"/>
    <col min="12558" max="12558" width="10.6640625" style="12" customWidth="1"/>
    <col min="12559" max="12561" width="10.88671875" style="12" customWidth="1"/>
    <col min="12562" max="12562" width="10.6640625" style="12" customWidth="1"/>
    <col min="12563" max="12570" width="11" style="12" customWidth="1"/>
    <col min="12571" max="12571" width="11.33203125" style="12" customWidth="1"/>
    <col min="12572" max="12572" width="11" style="12" customWidth="1"/>
    <col min="12573" max="12573" width="14" style="12" customWidth="1"/>
    <col min="12574" max="12575" width="11" style="12" customWidth="1"/>
    <col min="12576" max="12576" width="10.6640625" style="12" customWidth="1"/>
    <col min="12577" max="12800" width="8.88671875" style="12"/>
    <col min="12801" max="12801" width="7.5546875" style="12" customWidth="1"/>
    <col min="12802" max="12802" width="22.44140625" style="12" customWidth="1"/>
    <col min="12803" max="12803" width="20.6640625" style="12" customWidth="1"/>
    <col min="12804" max="12804" width="11.6640625" style="12" customWidth="1"/>
    <col min="12805" max="12806" width="11" style="12" customWidth="1"/>
    <col min="12807" max="12810" width="12" style="12" customWidth="1"/>
    <col min="12811" max="12813" width="11" style="12" customWidth="1"/>
    <col min="12814" max="12814" width="10.6640625" style="12" customWidth="1"/>
    <col min="12815" max="12817" width="10.88671875" style="12" customWidth="1"/>
    <col min="12818" max="12818" width="10.6640625" style="12" customWidth="1"/>
    <col min="12819" max="12826" width="11" style="12" customWidth="1"/>
    <col min="12827" max="12827" width="11.33203125" style="12" customWidth="1"/>
    <col min="12828" max="12828" width="11" style="12" customWidth="1"/>
    <col min="12829" max="12829" width="14" style="12" customWidth="1"/>
    <col min="12830" max="12831" width="11" style="12" customWidth="1"/>
    <col min="12832" max="12832" width="10.6640625" style="12" customWidth="1"/>
    <col min="12833" max="13056" width="8.88671875" style="12"/>
    <col min="13057" max="13057" width="7.5546875" style="12" customWidth="1"/>
    <col min="13058" max="13058" width="22.44140625" style="12" customWidth="1"/>
    <col min="13059" max="13059" width="20.6640625" style="12" customWidth="1"/>
    <col min="13060" max="13060" width="11.6640625" style="12" customWidth="1"/>
    <col min="13061" max="13062" width="11" style="12" customWidth="1"/>
    <col min="13063" max="13066" width="12" style="12" customWidth="1"/>
    <col min="13067" max="13069" width="11" style="12" customWidth="1"/>
    <col min="13070" max="13070" width="10.6640625" style="12" customWidth="1"/>
    <col min="13071" max="13073" width="10.88671875" style="12" customWidth="1"/>
    <col min="13074" max="13074" width="10.6640625" style="12" customWidth="1"/>
    <col min="13075" max="13082" width="11" style="12" customWidth="1"/>
    <col min="13083" max="13083" width="11.33203125" style="12" customWidth="1"/>
    <col min="13084" max="13084" width="11" style="12" customWidth="1"/>
    <col min="13085" max="13085" width="14" style="12" customWidth="1"/>
    <col min="13086" max="13087" width="11" style="12" customWidth="1"/>
    <col min="13088" max="13088" width="10.6640625" style="12" customWidth="1"/>
    <col min="13089" max="13312" width="8.88671875" style="12"/>
    <col min="13313" max="13313" width="7.5546875" style="12" customWidth="1"/>
    <col min="13314" max="13314" width="22.44140625" style="12" customWidth="1"/>
    <col min="13315" max="13315" width="20.6640625" style="12" customWidth="1"/>
    <col min="13316" max="13316" width="11.6640625" style="12" customWidth="1"/>
    <col min="13317" max="13318" width="11" style="12" customWidth="1"/>
    <col min="13319" max="13322" width="12" style="12" customWidth="1"/>
    <col min="13323" max="13325" width="11" style="12" customWidth="1"/>
    <col min="13326" max="13326" width="10.6640625" style="12" customWidth="1"/>
    <col min="13327" max="13329" width="10.88671875" style="12" customWidth="1"/>
    <col min="13330" max="13330" width="10.6640625" style="12" customWidth="1"/>
    <col min="13331" max="13338" width="11" style="12" customWidth="1"/>
    <col min="13339" max="13339" width="11.33203125" style="12" customWidth="1"/>
    <col min="13340" max="13340" width="11" style="12" customWidth="1"/>
    <col min="13341" max="13341" width="14" style="12" customWidth="1"/>
    <col min="13342" max="13343" width="11" style="12" customWidth="1"/>
    <col min="13344" max="13344" width="10.6640625" style="12" customWidth="1"/>
    <col min="13345" max="13568" width="8.88671875" style="12"/>
    <col min="13569" max="13569" width="7.5546875" style="12" customWidth="1"/>
    <col min="13570" max="13570" width="22.44140625" style="12" customWidth="1"/>
    <col min="13571" max="13571" width="20.6640625" style="12" customWidth="1"/>
    <col min="13572" max="13572" width="11.6640625" style="12" customWidth="1"/>
    <col min="13573" max="13574" width="11" style="12" customWidth="1"/>
    <col min="13575" max="13578" width="12" style="12" customWidth="1"/>
    <col min="13579" max="13581" width="11" style="12" customWidth="1"/>
    <col min="13582" max="13582" width="10.6640625" style="12" customWidth="1"/>
    <col min="13583" max="13585" width="10.88671875" style="12" customWidth="1"/>
    <col min="13586" max="13586" width="10.6640625" style="12" customWidth="1"/>
    <col min="13587" max="13594" width="11" style="12" customWidth="1"/>
    <col min="13595" max="13595" width="11.33203125" style="12" customWidth="1"/>
    <col min="13596" max="13596" width="11" style="12" customWidth="1"/>
    <col min="13597" max="13597" width="14" style="12" customWidth="1"/>
    <col min="13598" max="13599" width="11" style="12" customWidth="1"/>
    <col min="13600" max="13600" width="10.6640625" style="12" customWidth="1"/>
    <col min="13601" max="13824" width="8.88671875" style="12"/>
    <col min="13825" max="13825" width="7.5546875" style="12" customWidth="1"/>
    <col min="13826" max="13826" width="22.44140625" style="12" customWidth="1"/>
    <col min="13827" max="13827" width="20.6640625" style="12" customWidth="1"/>
    <col min="13828" max="13828" width="11.6640625" style="12" customWidth="1"/>
    <col min="13829" max="13830" width="11" style="12" customWidth="1"/>
    <col min="13831" max="13834" width="12" style="12" customWidth="1"/>
    <col min="13835" max="13837" width="11" style="12" customWidth="1"/>
    <col min="13838" max="13838" width="10.6640625" style="12" customWidth="1"/>
    <col min="13839" max="13841" width="10.88671875" style="12" customWidth="1"/>
    <col min="13842" max="13842" width="10.6640625" style="12" customWidth="1"/>
    <col min="13843" max="13850" width="11" style="12" customWidth="1"/>
    <col min="13851" max="13851" width="11.33203125" style="12" customWidth="1"/>
    <col min="13852" max="13852" width="11" style="12" customWidth="1"/>
    <col min="13853" max="13853" width="14" style="12" customWidth="1"/>
    <col min="13854" max="13855" width="11" style="12" customWidth="1"/>
    <col min="13856" max="13856" width="10.6640625" style="12" customWidth="1"/>
    <col min="13857" max="14080" width="8.88671875" style="12"/>
    <col min="14081" max="14081" width="7.5546875" style="12" customWidth="1"/>
    <col min="14082" max="14082" width="22.44140625" style="12" customWidth="1"/>
    <col min="14083" max="14083" width="20.6640625" style="12" customWidth="1"/>
    <col min="14084" max="14084" width="11.6640625" style="12" customWidth="1"/>
    <col min="14085" max="14086" width="11" style="12" customWidth="1"/>
    <col min="14087" max="14090" width="12" style="12" customWidth="1"/>
    <col min="14091" max="14093" width="11" style="12" customWidth="1"/>
    <col min="14094" max="14094" width="10.6640625" style="12" customWidth="1"/>
    <col min="14095" max="14097" width="10.88671875" style="12" customWidth="1"/>
    <col min="14098" max="14098" width="10.6640625" style="12" customWidth="1"/>
    <col min="14099" max="14106" width="11" style="12" customWidth="1"/>
    <col min="14107" max="14107" width="11.33203125" style="12" customWidth="1"/>
    <col min="14108" max="14108" width="11" style="12" customWidth="1"/>
    <col min="14109" max="14109" width="14" style="12" customWidth="1"/>
    <col min="14110" max="14111" width="11" style="12" customWidth="1"/>
    <col min="14112" max="14112" width="10.6640625" style="12" customWidth="1"/>
    <col min="14113" max="14336" width="8.88671875" style="12"/>
    <col min="14337" max="14337" width="7.5546875" style="12" customWidth="1"/>
    <col min="14338" max="14338" width="22.44140625" style="12" customWidth="1"/>
    <col min="14339" max="14339" width="20.6640625" style="12" customWidth="1"/>
    <col min="14340" max="14340" width="11.6640625" style="12" customWidth="1"/>
    <col min="14341" max="14342" width="11" style="12" customWidth="1"/>
    <col min="14343" max="14346" width="12" style="12" customWidth="1"/>
    <col min="14347" max="14349" width="11" style="12" customWidth="1"/>
    <col min="14350" max="14350" width="10.6640625" style="12" customWidth="1"/>
    <col min="14351" max="14353" width="10.88671875" style="12" customWidth="1"/>
    <col min="14354" max="14354" width="10.6640625" style="12" customWidth="1"/>
    <col min="14355" max="14362" width="11" style="12" customWidth="1"/>
    <col min="14363" max="14363" width="11.33203125" style="12" customWidth="1"/>
    <col min="14364" max="14364" width="11" style="12" customWidth="1"/>
    <col min="14365" max="14365" width="14" style="12" customWidth="1"/>
    <col min="14366" max="14367" width="11" style="12" customWidth="1"/>
    <col min="14368" max="14368" width="10.6640625" style="12" customWidth="1"/>
    <col min="14369" max="14592" width="8.88671875" style="12"/>
    <col min="14593" max="14593" width="7.5546875" style="12" customWidth="1"/>
    <col min="14594" max="14594" width="22.44140625" style="12" customWidth="1"/>
    <col min="14595" max="14595" width="20.6640625" style="12" customWidth="1"/>
    <col min="14596" max="14596" width="11.6640625" style="12" customWidth="1"/>
    <col min="14597" max="14598" width="11" style="12" customWidth="1"/>
    <col min="14599" max="14602" width="12" style="12" customWidth="1"/>
    <col min="14603" max="14605" width="11" style="12" customWidth="1"/>
    <col min="14606" max="14606" width="10.6640625" style="12" customWidth="1"/>
    <col min="14607" max="14609" width="10.88671875" style="12" customWidth="1"/>
    <col min="14610" max="14610" width="10.6640625" style="12" customWidth="1"/>
    <col min="14611" max="14618" width="11" style="12" customWidth="1"/>
    <col min="14619" max="14619" width="11.33203125" style="12" customWidth="1"/>
    <col min="14620" max="14620" width="11" style="12" customWidth="1"/>
    <col min="14621" max="14621" width="14" style="12" customWidth="1"/>
    <col min="14622" max="14623" width="11" style="12" customWidth="1"/>
    <col min="14624" max="14624" width="10.6640625" style="12" customWidth="1"/>
    <col min="14625" max="14848" width="8.88671875" style="12"/>
    <col min="14849" max="14849" width="7.5546875" style="12" customWidth="1"/>
    <col min="14850" max="14850" width="22.44140625" style="12" customWidth="1"/>
    <col min="14851" max="14851" width="20.6640625" style="12" customWidth="1"/>
    <col min="14852" max="14852" width="11.6640625" style="12" customWidth="1"/>
    <col min="14853" max="14854" width="11" style="12" customWidth="1"/>
    <col min="14855" max="14858" width="12" style="12" customWidth="1"/>
    <col min="14859" max="14861" width="11" style="12" customWidth="1"/>
    <col min="14862" max="14862" width="10.6640625" style="12" customWidth="1"/>
    <col min="14863" max="14865" width="10.88671875" style="12" customWidth="1"/>
    <col min="14866" max="14866" width="10.6640625" style="12" customWidth="1"/>
    <col min="14867" max="14874" width="11" style="12" customWidth="1"/>
    <col min="14875" max="14875" width="11.33203125" style="12" customWidth="1"/>
    <col min="14876" max="14876" width="11" style="12" customWidth="1"/>
    <col min="14877" max="14877" width="14" style="12" customWidth="1"/>
    <col min="14878" max="14879" width="11" style="12" customWidth="1"/>
    <col min="14880" max="14880" width="10.6640625" style="12" customWidth="1"/>
    <col min="14881" max="15104" width="8.88671875" style="12"/>
    <col min="15105" max="15105" width="7.5546875" style="12" customWidth="1"/>
    <col min="15106" max="15106" width="22.44140625" style="12" customWidth="1"/>
    <col min="15107" max="15107" width="20.6640625" style="12" customWidth="1"/>
    <col min="15108" max="15108" width="11.6640625" style="12" customWidth="1"/>
    <col min="15109" max="15110" width="11" style="12" customWidth="1"/>
    <col min="15111" max="15114" width="12" style="12" customWidth="1"/>
    <col min="15115" max="15117" width="11" style="12" customWidth="1"/>
    <col min="15118" max="15118" width="10.6640625" style="12" customWidth="1"/>
    <col min="15119" max="15121" width="10.88671875" style="12" customWidth="1"/>
    <col min="15122" max="15122" width="10.6640625" style="12" customWidth="1"/>
    <col min="15123" max="15130" width="11" style="12" customWidth="1"/>
    <col min="15131" max="15131" width="11.33203125" style="12" customWidth="1"/>
    <col min="15132" max="15132" width="11" style="12" customWidth="1"/>
    <col min="15133" max="15133" width="14" style="12" customWidth="1"/>
    <col min="15134" max="15135" width="11" style="12" customWidth="1"/>
    <col min="15136" max="15136" width="10.6640625" style="12" customWidth="1"/>
    <col min="15137" max="15360" width="8.88671875" style="12"/>
    <col min="15361" max="15361" width="7.5546875" style="12" customWidth="1"/>
    <col min="15362" max="15362" width="22.44140625" style="12" customWidth="1"/>
    <col min="15363" max="15363" width="20.6640625" style="12" customWidth="1"/>
    <col min="15364" max="15364" width="11.6640625" style="12" customWidth="1"/>
    <col min="15365" max="15366" width="11" style="12" customWidth="1"/>
    <col min="15367" max="15370" width="12" style="12" customWidth="1"/>
    <col min="15371" max="15373" width="11" style="12" customWidth="1"/>
    <col min="15374" max="15374" width="10.6640625" style="12" customWidth="1"/>
    <col min="15375" max="15377" width="10.88671875" style="12" customWidth="1"/>
    <col min="15378" max="15378" width="10.6640625" style="12" customWidth="1"/>
    <col min="15379" max="15386" width="11" style="12" customWidth="1"/>
    <col min="15387" max="15387" width="11.33203125" style="12" customWidth="1"/>
    <col min="15388" max="15388" width="11" style="12" customWidth="1"/>
    <col min="15389" max="15389" width="14" style="12" customWidth="1"/>
    <col min="15390" max="15391" width="11" style="12" customWidth="1"/>
    <col min="15392" max="15392" width="10.6640625" style="12" customWidth="1"/>
    <col min="15393" max="15616" width="8.88671875" style="12"/>
    <col min="15617" max="15617" width="7.5546875" style="12" customWidth="1"/>
    <col min="15618" max="15618" width="22.44140625" style="12" customWidth="1"/>
    <col min="15619" max="15619" width="20.6640625" style="12" customWidth="1"/>
    <col min="15620" max="15620" width="11.6640625" style="12" customWidth="1"/>
    <col min="15621" max="15622" width="11" style="12" customWidth="1"/>
    <col min="15623" max="15626" width="12" style="12" customWidth="1"/>
    <col min="15627" max="15629" width="11" style="12" customWidth="1"/>
    <col min="15630" max="15630" width="10.6640625" style="12" customWidth="1"/>
    <col min="15631" max="15633" width="10.88671875" style="12" customWidth="1"/>
    <col min="15634" max="15634" width="10.6640625" style="12" customWidth="1"/>
    <col min="15635" max="15642" width="11" style="12" customWidth="1"/>
    <col min="15643" max="15643" width="11.33203125" style="12" customWidth="1"/>
    <col min="15644" max="15644" width="11" style="12" customWidth="1"/>
    <col min="15645" max="15645" width="14" style="12" customWidth="1"/>
    <col min="15646" max="15647" width="11" style="12" customWidth="1"/>
    <col min="15648" max="15648" width="10.6640625" style="12" customWidth="1"/>
    <col min="15649" max="15872" width="8.88671875" style="12"/>
    <col min="15873" max="15873" width="7.5546875" style="12" customWidth="1"/>
    <col min="15874" max="15874" width="22.44140625" style="12" customWidth="1"/>
    <col min="15875" max="15875" width="20.6640625" style="12" customWidth="1"/>
    <col min="15876" max="15876" width="11.6640625" style="12" customWidth="1"/>
    <col min="15877" max="15878" width="11" style="12" customWidth="1"/>
    <col min="15879" max="15882" width="12" style="12" customWidth="1"/>
    <col min="15883" max="15885" width="11" style="12" customWidth="1"/>
    <col min="15886" max="15886" width="10.6640625" style="12" customWidth="1"/>
    <col min="15887" max="15889" width="10.88671875" style="12" customWidth="1"/>
    <col min="15890" max="15890" width="10.6640625" style="12" customWidth="1"/>
    <col min="15891" max="15898" width="11" style="12" customWidth="1"/>
    <col min="15899" max="15899" width="11.33203125" style="12" customWidth="1"/>
    <col min="15900" max="15900" width="11" style="12" customWidth="1"/>
    <col min="15901" max="15901" width="14" style="12" customWidth="1"/>
    <col min="15902" max="15903" width="11" style="12" customWidth="1"/>
    <col min="15904" max="15904" width="10.6640625" style="12" customWidth="1"/>
    <col min="15905" max="16128" width="8.88671875" style="12"/>
    <col min="16129" max="16129" width="7.5546875" style="12" customWidth="1"/>
    <col min="16130" max="16130" width="22.44140625" style="12" customWidth="1"/>
    <col min="16131" max="16131" width="20.6640625" style="12" customWidth="1"/>
    <col min="16132" max="16132" width="11.6640625" style="12" customWidth="1"/>
    <col min="16133" max="16134" width="11" style="12" customWidth="1"/>
    <col min="16135" max="16138" width="12" style="12" customWidth="1"/>
    <col min="16139" max="16141" width="11" style="12" customWidth="1"/>
    <col min="16142" max="16142" width="10.6640625" style="12" customWidth="1"/>
    <col min="16143" max="16145" width="10.88671875" style="12" customWidth="1"/>
    <col min="16146" max="16146" width="10.6640625" style="12" customWidth="1"/>
    <col min="16147" max="16154" width="11" style="12" customWidth="1"/>
    <col min="16155" max="16155" width="11.33203125" style="12" customWidth="1"/>
    <col min="16156" max="16156" width="11" style="12" customWidth="1"/>
    <col min="16157" max="16157" width="14" style="12" customWidth="1"/>
    <col min="16158" max="16159" width="11" style="12" customWidth="1"/>
    <col min="16160" max="16160" width="10.6640625" style="12" customWidth="1"/>
    <col min="16161" max="16384" width="8.88671875" style="12"/>
  </cols>
  <sheetData>
    <row r="1" spans="1:33" ht="16.2" thickBot="1" x14ac:dyDescent="0.35">
      <c r="A1" s="1" t="s">
        <v>0</v>
      </c>
      <c r="B1" s="2" t="s">
        <v>1</v>
      </c>
      <c r="C1" s="2" t="s">
        <v>2</v>
      </c>
      <c r="D1" s="3">
        <v>1</v>
      </c>
      <c r="E1" s="3">
        <v>2</v>
      </c>
      <c r="F1" s="3">
        <v>3</v>
      </c>
      <c r="G1" s="3">
        <v>3.8</v>
      </c>
      <c r="H1" s="4" t="s">
        <v>3</v>
      </c>
      <c r="I1" s="5">
        <v>20</v>
      </c>
      <c r="J1" s="5">
        <v>40</v>
      </c>
      <c r="K1" s="6">
        <v>60</v>
      </c>
      <c r="L1" s="6">
        <v>80</v>
      </c>
      <c r="M1" s="6">
        <v>100</v>
      </c>
      <c r="N1" s="6">
        <v>120</v>
      </c>
      <c r="O1" s="6">
        <v>140</v>
      </c>
      <c r="P1" s="6">
        <v>160</v>
      </c>
      <c r="Q1" s="7">
        <v>180</v>
      </c>
      <c r="R1" s="8" t="s">
        <v>3</v>
      </c>
      <c r="S1" s="9">
        <v>3</v>
      </c>
      <c r="T1" s="10">
        <v>6</v>
      </c>
      <c r="U1" s="10">
        <v>9</v>
      </c>
      <c r="V1" s="10">
        <v>12</v>
      </c>
      <c r="W1" s="10">
        <v>15</v>
      </c>
      <c r="X1" s="10">
        <v>18</v>
      </c>
      <c r="Y1" s="10">
        <v>21</v>
      </c>
      <c r="Z1" s="10">
        <v>24</v>
      </c>
      <c r="AA1" s="10">
        <v>27</v>
      </c>
      <c r="AB1" s="10">
        <v>30</v>
      </c>
      <c r="AC1" s="10">
        <v>33</v>
      </c>
      <c r="AD1" s="10">
        <v>36</v>
      </c>
      <c r="AE1" s="10">
        <v>39</v>
      </c>
      <c r="AF1" s="11">
        <v>42.2</v>
      </c>
    </row>
    <row r="2" spans="1:33" ht="16.2" thickBot="1" x14ac:dyDescent="0.35">
      <c r="A2" s="13">
        <v>10</v>
      </c>
      <c r="B2" s="14" t="s">
        <v>4</v>
      </c>
      <c r="C2" s="15" t="s">
        <v>5</v>
      </c>
      <c r="D2" s="16">
        <f>D4</f>
        <v>9.5138888888888894E-3</v>
      </c>
      <c r="E2" s="16">
        <f>E4</f>
        <v>2.0439814814814817E-2</v>
      </c>
      <c r="F2" s="16">
        <f>F4</f>
        <v>3.0648148148148147E-2</v>
      </c>
      <c r="G2" s="16">
        <f>G4</f>
        <v>3.9432870370370368E-2</v>
      </c>
      <c r="H2" s="17">
        <f>H4-G2</f>
        <v>1.307870370370369E-3</v>
      </c>
      <c r="I2" s="16">
        <f>I4-H4</f>
        <v>2.2800925925925926E-2</v>
      </c>
      <c r="J2" s="16">
        <f>J4-H4</f>
        <v>4.8379629629629627E-2</v>
      </c>
      <c r="K2" s="16">
        <f>K4-H4</f>
        <v>7.3958333333333348E-2</v>
      </c>
      <c r="L2" s="16">
        <f>L4-H4</f>
        <v>9.8379629629629622E-2</v>
      </c>
      <c r="M2" s="16">
        <f>M4-H4</f>
        <v>0.12337962962962964</v>
      </c>
      <c r="N2" s="16">
        <f>N4-H4</f>
        <v>0.14728009259259259</v>
      </c>
      <c r="O2" s="16">
        <f>O4-H4</f>
        <v>0.17158564814814814</v>
      </c>
      <c r="P2" s="16">
        <f>P4-H4</f>
        <v>0.19606481481481483</v>
      </c>
      <c r="Q2" s="16">
        <f>Q4-H4</f>
        <v>0.2207175925925926</v>
      </c>
      <c r="R2" s="18">
        <f>R4-Q4</f>
        <v>0</v>
      </c>
      <c r="S2" s="19">
        <f>S4-R4</f>
        <v>9.3981481481481555E-3</v>
      </c>
      <c r="T2" s="16">
        <f>T4-R4</f>
        <v>1.9421296296296298E-2</v>
      </c>
      <c r="U2" s="16">
        <f>U4-R4</f>
        <v>2.9710648148148111E-2</v>
      </c>
      <c r="V2" s="16">
        <f>V4-R4</f>
        <v>3.9942129629629619E-2</v>
      </c>
      <c r="W2" s="16">
        <f>W4-R4</f>
        <v>5.019675925925926E-2</v>
      </c>
      <c r="X2" s="16">
        <f>X4-R4</f>
        <v>6.069444444444444E-2</v>
      </c>
      <c r="Y2" s="16">
        <f>Y4-R4</f>
        <v>7.1493055555555574E-2</v>
      </c>
      <c r="Z2" s="16">
        <f>Z4-R4</f>
        <v>8.1469907407407394E-2</v>
      </c>
      <c r="AA2" s="16">
        <f>AA4-R4</f>
        <v>9.1898148148148173E-2</v>
      </c>
      <c r="AB2" s="16">
        <f>AB4-R4</f>
        <v>0.10244212962962962</v>
      </c>
      <c r="AC2" s="16">
        <f>AC4-R4</f>
        <v>0.11296296296296293</v>
      </c>
      <c r="AD2" s="16">
        <f>AD4-R4</f>
        <v>0.12396990740740738</v>
      </c>
      <c r="AE2" s="16">
        <f>AE4-R4</f>
        <v>0.13552083333333331</v>
      </c>
      <c r="AF2" s="16">
        <f>AF4-R4</f>
        <v>0.14788194444444441</v>
      </c>
    </row>
    <row r="3" spans="1:33" ht="16.2" thickBot="1" x14ac:dyDescent="0.35">
      <c r="A3" s="13"/>
      <c r="B3" s="14" t="s">
        <v>4</v>
      </c>
      <c r="C3" s="20" t="s">
        <v>6</v>
      </c>
      <c r="D3" s="21">
        <f>D2</f>
        <v>9.5138888888888894E-3</v>
      </c>
      <c r="E3" s="21">
        <f>E2-D2</f>
        <v>1.0925925925925927E-2</v>
      </c>
      <c r="F3" s="21">
        <f>F2-E2</f>
        <v>1.020833333333333E-2</v>
      </c>
      <c r="G3" s="21">
        <f>G2-F2</f>
        <v>8.7847222222222215E-3</v>
      </c>
      <c r="H3" s="22"/>
      <c r="I3" s="23">
        <f t="shared" ref="I3:Q3" si="0">I4-H4</f>
        <v>2.2800925925925926E-2</v>
      </c>
      <c r="J3" s="23">
        <f t="shared" si="0"/>
        <v>2.5578703703703701E-2</v>
      </c>
      <c r="K3" s="23">
        <f t="shared" si="0"/>
        <v>2.5578703703703715E-2</v>
      </c>
      <c r="L3" s="23">
        <f t="shared" si="0"/>
        <v>2.4421296296296288E-2</v>
      </c>
      <c r="M3" s="23">
        <f t="shared" si="0"/>
        <v>2.5000000000000022E-2</v>
      </c>
      <c r="N3" s="23">
        <f t="shared" si="0"/>
        <v>2.3900462962962943E-2</v>
      </c>
      <c r="O3" s="23">
        <f t="shared" si="0"/>
        <v>2.4305555555555552E-2</v>
      </c>
      <c r="P3" s="23">
        <f t="shared" si="0"/>
        <v>2.4479166666666691E-2</v>
      </c>
      <c r="Q3" s="23">
        <f t="shared" si="0"/>
        <v>2.4652777777777773E-2</v>
      </c>
      <c r="R3" s="24"/>
      <c r="S3" s="25">
        <f t="shared" ref="S3:AF3" si="1">S4-R4</f>
        <v>9.3981481481481555E-3</v>
      </c>
      <c r="T3" s="21">
        <f t="shared" si="1"/>
        <v>1.0023148148148142E-2</v>
      </c>
      <c r="U3" s="21">
        <f t="shared" si="1"/>
        <v>1.0289351851851813E-2</v>
      </c>
      <c r="V3" s="21">
        <f t="shared" si="1"/>
        <v>1.0231481481481508E-2</v>
      </c>
      <c r="W3" s="21">
        <f t="shared" si="1"/>
        <v>1.0254629629629641E-2</v>
      </c>
      <c r="X3" s="21">
        <f t="shared" si="1"/>
        <v>1.0497685185185179E-2</v>
      </c>
      <c r="Y3" s="21">
        <f t="shared" si="1"/>
        <v>1.0798611111111134E-2</v>
      </c>
      <c r="Z3" s="21">
        <f t="shared" si="1"/>
        <v>9.9768518518518201E-3</v>
      </c>
      <c r="AA3" s="21">
        <f t="shared" si="1"/>
        <v>1.042824074074078E-2</v>
      </c>
      <c r="AB3" s="21">
        <f t="shared" si="1"/>
        <v>1.0543981481481446E-2</v>
      </c>
      <c r="AC3" s="21">
        <f t="shared" si="1"/>
        <v>1.0520833333333313E-2</v>
      </c>
      <c r="AD3" s="21">
        <f t="shared" si="1"/>
        <v>1.1006944444444444E-2</v>
      </c>
      <c r="AE3" s="21">
        <f t="shared" si="1"/>
        <v>1.1550925925925937E-2</v>
      </c>
      <c r="AF3" s="26">
        <f t="shared" si="1"/>
        <v>1.2361111111111101E-2</v>
      </c>
    </row>
    <row r="4" spans="1:33" ht="16.2" thickBot="1" x14ac:dyDescent="0.35">
      <c r="A4" s="13"/>
      <c r="B4" s="14" t="s">
        <v>4</v>
      </c>
      <c r="C4" s="27" t="s">
        <v>7</v>
      </c>
      <c r="D4" s="28">
        <v>9.5138888888888894E-3</v>
      </c>
      <c r="E4" s="28">
        <v>2.0439814814814817E-2</v>
      </c>
      <c r="F4" s="28">
        <v>3.0648148148148147E-2</v>
      </c>
      <c r="G4" s="28">
        <v>3.9432870370370368E-2</v>
      </c>
      <c r="H4" s="28">
        <v>4.0740740740740737E-2</v>
      </c>
      <c r="I4" s="28">
        <v>6.3541666666666663E-2</v>
      </c>
      <c r="J4" s="28">
        <v>8.9120370370370364E-2</v>
      </c>
      <c r="K4" s="28">
        <v>0.11469907407407408</v>
      </c>
      <c r="L4" s="28">
        <v>0.13912037037037037</v>
      </c>
      <c r="M4" s="28">
        <v>0.16412037037037039</v>
      </c>
      <c r="N4" s="28">
        <v>0.18802083333333333</v>
      </c>
      <c r="O4" s="28">
        <v>0.21232638888888888</v>
      </c>
      <c r="P4" s="28">
        <v>0.23680555555555557</v>
      </c>
      <c r="Q4" s="28">
        <v>0.26145833333333335</v>
      </c>
      <c r="R4" s="28">
        <v>0.26145833333333335</v>
      </c>
      <c r="S4" s="28">
        <v>0.2708564814814815</v>
      </c>
      <c r="T4" s="28">
        <v>0.28087962962962965</v>
      </c>
      <c r="U4" s="28">
        <v>0.29116898148148146</v>
      </c>
      <c r="V4" s="28">
        <v>0.30140046296296297</v>
      </c>
      <c r="W4" s="28">
        <v>0.31165509259259261</v>
      </c>
      <c r="X4" s="28">
        <v>0.32215277777777779</v>
      </c>
      <c r="Y4" s="28">
        <v>0.33295138888888892</v>
      </c>
      <c r="Z4" s="28">
        <v>0.34292824074074074</v>
      </c>
      <c r="AA4" s="28">
        <v>0.35335648148148152</v>
      </c>
      <c r="AB4" s="28">
        <v>0.36390046296296297</v>
      </c>
      <c r="AC4" s="28">
        <v>0.37442129629629628</v>
      </c>
      <c r="AD4" s="28">
        <v>0.38542824074074072</v>
      </c>
      <c r="AE4" s="28">
        <v>0.39697916666666666</v>
      </c>
      <c r="AF4" s="28">
        <v>0.40934027777777776</v>
      </c>
    </row>
    <row r="5" spans="1:33" ht="15.6" thickBot="1" x14ac:dyDescent="0.3">
      <c r="A5" s="13"/>
      <c r="B5" s="14" t="s">
        <v>4</v>
      </c>
      <c r="C5" s="20" t="s">
        <v>8</v>
      </c>
      <c r="D5" s="29">
        <f>1*$B$71/(D3)</f>
        <v>4.3795620437956195</v>
      </c>
      <c r="E5" s="29">
        <f>1*$B$71/(E3)</f>
        <v>3.8135593220338975</v>
      </c>
      <c r="F5" s="29">
        <f>1*$B$71/(F3)</f>
        <v>4.0816326530612255</v>
      </c>
      <c r="G5" s="29">
        <f>0.8*$B$71/(G3)</f>
        <v>3.7944664031620556</v>
      </c>
      <c r="H5" s="30">
        <f>$G$1*$B$71/G2</f>
        <v>4.0152626944525975</v>
      </c>
      <c r="I5" s="29">
        <f t="shared" ref="I5:Q5" si="2">20*$B$71/I3</f>
        <v>36.548223350253807</v>
      </c>
      <c r="J5" s="29">
        <f t="shared" si="2"/>
        <v>32.579185520361989</v>
      </c>
      <c r="K5" s="29">
        <f t="shared" si="2"/>
        <v>32.579185520361975</v>
      </c>
      <c r="L5" s="29">
        <f t="shared" si="2"/>
        <v>34.123222748815174</v>
      </c>
      <c r="M5" s="29">
        <f t="shared" si="2"/>
        <v>33.3333333333333</v>
      </c>
      <c r="N5" s="29">
        <f t="shared" si="2"/>
        <v>34.866828087167093</v>
      </c>
      <c r="O5" s="29">
        <f t="shared" si="2"/>
        <v>34.285714285714285</v>
      </c>
      <c r="P5" s="29">
        <f t="shared" si="2"/>
        <v>34.042553191489326</v>
      </c>
      <c r="Q5" s="29">
        <f t="shared" si="2"/>
        <v>33.802816901408455</v>
      </c>
      <c r="R5" s="30">
        <f>Q1*$B$71/Q2</f>
        <v>33.980073413738857</v>
      </c>
      <c r="S5" s="29">
        <f t="shared" ref="S5:AE5" si="3">3*$B$71/S3</f>
        <v>13.300492610837429</v>
      </c>
      <c r="T5" s="29">
        <f t="shared" si="3"/>
        <v>12.471131639722872</v>
      </c>
      <c r="U5" s="29">
        <f t="shared" si="3"/>
        <v>12.148481439820069</v>
      </c>
      <c r="V5" s="29">
        <f t="shared" si="3"/>
        <v>12.217194570135716</v>
      </c>
      <c r="W5" s="29">
        <f t="shared" si="3"/>
        <v>12.189616252821656</v>
      </c>
      <c r="X5" s="29">
        <f t="shared" si="3"/>
        <v>11.907386990077184</v>
      </c>
      <c r="Y5" s="29">
        <f t="shared" si="3"/>
        <v>11.575562700964605</v>
      </c>
      <c r="Z5" s="29">
        <f t="shared" si="3"/>
        <v>12.529002320185654</v>
      </c>
      <c r="AA5" s="29">
        <f t="shared" si="3"/>
        <v>11.986681465038801</v>
      </c>
      <c r="AB5" s="29">
        <f t="shared" si="3"/>
        <v>11.85510428100992</v>
      </c>
      <c r="AC5" s="29">
        <f t="shared" si="3"/>
        <v>11.881188118811904</v>
      </c>
      <c r="AD5" s="29">
        <f t="shared" si="3"/>
        <v>11.356466876971609</v>
      </c>
      <c r="AE5" s="29">
        <f t="shared" si="3"/>
        <v>10.821643286573137</v>
      </c>
      <c r="AF5" s="29">
        <f>3.2*$B$71/AF3</f>
        <v>10.786516853932593</v>
      </c>
      <c r="AG5" s="30">
        <f>$AF$1*$B$71/AF2</f>
        <v>11.890115050481336</v>
      </c>
    </row>
    <row r="6" spans="1:33" ht="16.2" thickBot="1" x14ac:dyDescent="0.35">
      <c r="A6" s="13">
        <v>16</v>
      </c>
      <c r="B6" s="14" t="s">
        <v>9</v>
      </c>
      <c r="C6" s="15" t="s">
        <v>5</v>
      </c>
      <c r="D6" s="16">
        <f>D8</f>
        <v>1.074074074074074E-2</v>
      </c>
      <c r="E6" s="16">
        <f>E8</f>
        <v>2.5972222222222219E-2</v>
      </c>
      <c r="F6" s="16">
        <f>F8</f>
        <v>3.892361111111111E-2</v>
      </c>
      <c r="G6" s="16">
        <f>G8</f>
        <v>4.9803240740740738E-2</v>
      </c>
      <c r="H6" s="17">
        <f>H8-G6</f>
        <v>2.5115740740740758E-3</v>
      </c>
      <c r="I6" s="16">
        <f>I8-H8</f>
        <v>2.3252314814814823E-2</v>
      </c>
      <c r="J6" s="16">
        <f>J8-H8</f>
        <v>4.6296296296296294E-2</v>
      </c>
      <c r="K6" s="16">
        <f>K8-H8</f>
        <v>6.9675925925925919E-2</v>
      </c>
      <c r="L6" s="16">
        <f>L8-H8</f>
        <v>9.3171296296296308E-2</v>
      </c>
      <c r="M6" s="16">
        <f>M8-H8</f>
        <v>0.11641203703703704</v>
      </c>
      <c r="N6" s="16">
        <f>N8-H8</f>
        <v>0.13923611111111112</v>
      </c>
      <c r="O6" s="16">
        <f>O8-H8</f>
        <v>0.16373842592592591</v>
      </c>
      <c r="P6" s="16">
        <f>P8-H8</f>
        <v>0.1890509259259259</v>
      </c>
      <c r="Q6" s="16">
        <f>Q8-H8</f>
        <v>0.2145023148148148</v>
      </c>
      <c r="R6" s="18">
        <f>R8-Q8</f>
        <v>1.4583333333333393E-3</v>
      </c>
      <c r="S6" s="19">
        <f>S8-R8</f>
        <v>1.1342592592592626E-2</v>
      </c>
      <c r="T6" s="16">
        <f>T8-R8</f>
        <v>2.1724537037037028E-2</v>
      </c>
      <c r="U6" s="16">
        <f>U8-R8</f>
        <v>3.284722222222225E-2</v>
      </c>
      <c r="V6" s="16">
        <f>V8-R8</f>
        <v>4.427083333333337E-2</v>
      </c>
      <c r="W6" s="16">
        <f>W8-R8</f>
        <v>5.5914351851851896E-2</v>
      </c>
      <c r="X6" s="16">
        <f>X8-R8</f>
        <v>6.7800925925925959E-2</v>
      </c>
      <c r="Y6" s="16">
        <f>Y8-R8</f>
        <v>8.0428240740740786E-2</v>
      </c>
      <c r="Z6" s="16">
        <f>Z8-R8</f>
        <v>9.3055555555555558E-2</v>
      </c>
      <c r="AA6" s="16">
        <f>AA8-R8</f>
        <v>0.10649305555555555</v>
      </c>
      <c r="AB6" s="16">
        <f>AB8-R8</f>
        <v>0.12023148148148149</v>
      </c>
      <c r="AC6" s="16">
        <f>AC8-R8</f>
        <v>0.13405092592592593</v>
      </c>
      <c r="AD6" s="16">
        <f>AD8-R8</f>
        <v>0.14765046296296302</v>
      </c>
      <c r="AE6" s="16">
        <f>AE8-R8</f>
        <v>0.16157407407407409</v>
      </c>
      <c r="AF6" s="16">
        <f>AF8-R8</f>
        <v>0.17615740740740743</v>
      </c>
    </row>
    <row r="7" spans="1:33" ht="16.2" thickBot="1" x14ac:dyDescent="0.35">
      <c r="A7" s="13"/>
      <c r="B7" s="14" t="s">
        <v>9</v>
      </c>
      <c r="C7" s="20" t="s">
        <v>6</v>
      </c>
      <c r="D7" s="21">
        <f>D6</f>
        <v>1.074074074074074E-2</v>
      </c>
      <c r="E7" s="21">
        <f>E6-D6</f>
        <v>1.523148148148148E-2</v>
      </c>
      <c r="F7" s="21">
        <f>F6-E6</f>
        <v>1.2951388888888891E-2</v>
      </c>
      <c r="G7" s="21">
        <f>G6-F6</f>
        <v>1.0879629629629628E-2</v>
      </c>
      <c r="H7" s="22"/>
      <c r="I7" s="23">
        <f t="shared" ref="I7:Q7" si="4">I8-H8</f>
        <v>2.3252314814814823E-2</v>
      </c>
      <c r="J7" s="23">
        <f t="shared" si="4"/>
        <v>2.3043981481481471E-2</v>
      </c>
      <c r="K7" s="23">
        <f t="shared" si="4"/>
        <v>2.3379629629629625E-2</v>
      </c>
      <c r="L7" s="23">
        <f t="shared" si="4"/>
        <v>2.3495370370370389E-2</v>
      </c>
      <c r="M7" s="23">
        <f t="shared" si="4"/>
        <v>2.3240740740740728E-2</v>
      </c>
      <c r="N7" s="23">
        <f t="shared" si="4"/>
        <v>2.282407407407408E-2</v>
      </c>
      <c r="O7" s="23">
        <f t="shared" si="4"/>
        <v>2.4502314814814796E-2</v>
      </c>
      <c r="P7" s="23">
        <f t="shared" si="4"/>
        <v>2.5312499999999988E-2</v>
      </c>
      <c r="Q7" s="23">
        <f t="shared" si="4"/>
        <v>2.5451388888888898E-2</v>
      </c>
      <c r="R7" s="24"/>
      <c r="S7" s="25">
        <f t="shared" ref="S7:AF7" si="5">S8-R8</f>
        <v>1.1342592592592626E-2</v>
      </c>
      <c r="T7" s="21">
        <f t="shared" si="5"/>
        <v>1.0381944444444402E-2</v>
      </c>
      <c r="U7" s="21">
        <f t="shared" si="5"/>
        <v>1.1122685185185222E-2</v>
      </c>
      <c r="V7" s="21">
        <f t="shared" si="5"/>
        <v>1.142361111111112E-2</v>
      </c>
      <c r="W7" s="21">
        <f t="shared" si="5"/>
        <v>1.1643518518518525E-2</v>
      </c>
      <c r="X7" s="21">
        <f t="shared" si="5"/>
        <v>1.1886574074074063E-2</v>
      </c>
      <c r="Y7" s="21">
        <f t="shared" si="5"/>
        <v>1.2627314814814827E-2</v>
      </c>
      <c r="Z7" s="21">
        <f t="shared" si="5"/>
        <v>1.2627314814814772E-2</v>
      </c>
      <c r="AA7" s="21">
        <f t="shared" si="5"/>
        <v>1.3437499999999991E-2</v>
      </c>
      <c r="AB7" s="21">
        <f t="shared" si="5"/>
        <v>1.3738425925925946E-2</v>
      </c>
      <c r="AC7" s="21">
        <f t="shared" si="5"/>
        <v>1.381944444444444E-2</v>
      </c>
      <c r="AD7" s="21">
        <f t="shared" si="5"/>
        <v>1.359953703703709E-2</v>
      </c>
      <c r="AE7" s="21">
        <f t="shared" si="5"/>
        <v>1.3923611111111067E-2</v>
      </c>
      <c r="AF7" s="26">
        <f t="shared" si="5"/>
        <v>1.4583333333333337E-2</v>
      </c>
    </row>
    <row r="8" spans="1:33" ht="16.2" thickBot="1" x14ac:dyDescent="0.35">
      <c r="A8" s="13"/>
      <c r="B8" s="14" t="s">
        <v>9</v>
      </c>
      <c r="C8" s="27" t="s">
        <v>7</v>
      </c>
      <c r="D8" s="31">
        <v>1.074074074074074E-2</v>
      </c>
      <c r="E8" s="32">
        <v>2.5972222222222219E-2</v>
      </c>
      <c r="F8" s="32">
        <v>3.892361111111111E-2</v>
      </c>
      <c r="G8" s="33">
        <v>4.9803240740740738E-2</v>
      </c>
      <c r="H8" s="33">
        <v>5.2314814814814814E-2</v>
      </c>
      <c r="I8" s="33">
        <v>7.5567129629629637E-2</v>
      </c>
      <c r="J8" s="33">
        <v>9.8611111111111108E-2</v>
      </c>
      <c r="K8" s="31">
        <v>0.12199074074074073</v>
      </c>
      <c r="L8" s="31">
        <v>0.14548611111111112</v>
      </c>
      <c r="M8" s="31">
        <v>0.16872685185185185</v>
      </c>
      <c r="N8" s="31">
        <v>0.19155092592592593</v>
      </c>
      <c r="O8" s="31">
        <v>0.21605324074074073</v>
      </c>
      <c r="P8" s="31">
        <v>0.24136574074074071</v>
      </c>
      <c r="Q8" s="31">
        <v>0.26681712962962961</v>
      </c>
      <c r="R8" s="31">
        <v>0.26827546296296295</v>
      </c>
      <c r="S8" s="31">
        <v>0.27961805555555558</v>
      </c>
      <c r="T8" s="31">
        <v>0.28999999999999998</v>
      </c>
      <c r="U8" s="31">
        <v>0.3011226851851852</v>
      </c>
      <c r="V8" s="31">
        <v>0.31254629629629632</v>
      </c>
      <c r="W8" s="31">
        <v>0.32418981481481485</v>
      </c>
      <c r="X8" s="31">
        <v>0.33607638888888891</v>
      </c>
      <c r="Y8" s="31">
        <v>0.34870370370370374</v>
      </c>
      <c r="Z8" s="31">
        <v>0.36133101851851851</v>
      </c>
      <c r="AA8" s="31">
        <v>0.3747685185185185</v>
      </c>
      <c r="AB8" s="31">
        <v>0.38850694444444445</v>
      </c>
      <c r="AC8" s="31">
        <v>0.40232638888888889</v>
      </c>
      <c r="AD8" s="31">
        <v>0.41592592592592598</v>
      </c>
      <c r="AE8" s="31">
        <v>0.42984953703703704</v>
      </c>
      <c r="AF8" s="31">
        <v>0.44443287037037038</v>
      </c>
    </row>
    <row r="9" spans="1:33" ht="15.6" thickBot="1" x14ac:dyDescent="0.3">
      <c r="A9" s="13"/>
      <c r="B9" s="14" t="s">
        <v>9</v>
      </c>
      <c r="C9" s="20" t="s">
        <v>8</v>
      </c>
      <c r="D9" s="29">
        <f>1*$B$71/(D7)</f>
        <v>3.8793103448275863</v>
      </c>
      <c r="E9" s="29">
        <f>1*$B$71/(E7)</f>
        <v>2.7355623100303954</v>
      </c>
      <c r="F9" s="29">
        <f>1*$B$71/(F7)</f>
        <v>3.2171581769436992</v>
      </c>
      <c r="G9" s="29">
        <f>0.8*$B$71/(G7)</f>
        <v>3.063829787234043</v>
      </c>
      <c r="H9" s="30">
        <f>$G$1*$B$71/G6</f>
        <v>3.1791773181501277</v>
      </c>
      <c r="I9" s="29">
        <f t="shared" ref="I9:Q9" si="6">20*$B$71/I7</f>
        <v>35.838725734196103</v>
      </c>
      <c r="J9" s="29">
        <f t="shared" si="6"/>
        <v>36.162732295328993</v>
      </c>
      <c r="K9" s="29">
        <f t="shared" si="6"/>
        <v>35.643564356435647</v>
      </c>
      <c r="L9" s="29">
        <f t="shared" si="6"/>
        <v>35.46798029556647</v>
      </c>
      <c r="M9" s="29">
        <f t="shared" si="6"/>
        <v>35.856573705179301</v>
      </c>
      <c r="N9" s="29">
        <f t="shared" si="6"/>
        <v>36.511156186612567</v>
      </c>
      <c r="O9" s="29">
        <f t="shared" si="6"/>
        <v>34.010392064241877</v>
      </c>
      <c r="P9" s="29">
        <f t="shared" si="6"/>
        <v>32.921810699588491</v>
      </c>
      <c r="Q9" s="29">
        <f t="shared" si="6"/>
        <v>32.742155525238729</v>
      </c>
      <c r="R9" s="30">
        <f>Q1*$B$71/Q6</f>
        <v>34.964657637727299</v>
      </c>
      <c r="S9" s="29">
        <f t="shared" ref="S9:AE9" si="7">3*$B$71/S7</f>
        <v>11.020408163265273</v>
      </c>
      <c r="T9" s="29">
        <f t="shared" si="7"/>
        <v>12.040133779264263</v>
      </c>
      <c r="U9" s="29">
        <f t="shared" si="7"/>
        <v>11.238293444328788</v>
      </c>
      <c r="V9" s="29">
        <f t="shared" si="7"/>
        <v>10.942249240121571</v>
      </c>
      <c r="W9" s="29">
        <f t="shared" si="7"/>
        <v>10.735586481113314</v>
      </c>
      <c r="X9" s="29">
        <f t="shared" si="7"/>
        <v>10.516066212268754</v>
      </c>
      <c r="Y9" s="29">
        <f t="shared" si="7"/>
        <v>9.8991750687442615</v>
      </c>
      <c r="Z9" s="29">
        <f t="shared" si="7"/>
        <v>9.8991750687443059</v>
      </c>
      <c r="AA9" s="29">
        <f t="shared" si="7"/>
        <v>9.3023255813953547</v>
      </c>
      <c r="AB9" s="29">
        <f t="shared" si="7"/>
        <v>9.0985678180286307</v>
      </c>
      <c r="AC9" s="29">
        <f t="shared" si="7"/>
        <v>9.0452261306532691</v>
      </c>
      <c r="AD9" s="29">
        <f t="shared" si="7"/>
        <v>9.1914893617020912</v>
      </c>
      <c r="AE9" s="29">
        <f t="shared" si="7"/>
        <v>8.9775561097257146</v>
      </c>
      <c r="AF9" s="29">
        <f>3.2*$B$71/AF7</f>
        <v>9.1428571428571406</v>
      </c>
      <c r="AG9" s="30">
        <f>$AF$1*$B$71/AF6</f>
        <v>9.9816031537450716</v>
      </c>
    </row>
    <row r="10" spans="1:33" ht="16.2" thickBot="1" x14ac:dyDescent="0.35">
      <c r="A10" s="13">
        <v>20</v>
      </c>
      <c r="B10" s="14" t="s">
        <v>10</v>
      </c>
      <c r="C10" s="15" t="s">
        <v>5</v>
      </c>
      <c r="D10" s="16">
        <f>D12</f>
        <v>1.1296296296296296E-2</v>
      </c>
      <c r="E10" s="16">
        <f>E12</f>
        <v>2.7870370370370368E-2</v>
      </c>
      <c r="F10" s="16">
        <f>F12</f>
        <v>4.2152777777777782E-2</v>
      </c>
      <c r="G10" s="16">
        <f>G12</f>
        <v>5.5266203703703699E-2</v>
      </c>
      <c r="H10" s="17">
        <f>H12-G10</f>
        <v>3.067129629629628E-3</v>
      </c>
      <c r="I10" s="16">
        <f>I12-H12</f>
        <v>2.3148148148148161E-2</v>
      </c>
      <c r="J10" s="16">
        <f>J12-H12</f>
        <v>4.8148148148148141E-2</v>
      </c>
      <c r="K10" s="16">
        <f>K12-H12</f>
        <v>7.3032407407407407E-2</v>
      </c>
      <c r="L10" s="16">
        <f>L12-H12</f>
        <v>9.9710648148148173E-2</v>
      </c>
      <c r="M10" s="16">
        <f>M12-H12</f>
        <v>0.12534722222222222</v>
      </c>
      <c r="N10" s="16">
        <f>N12-H12</f>
        <v>0.15240740740740744</v>
      </c>
      <c r="O10" s="16">
        <f>O12-H12</f>
        <v>0.17887731481481484</v>
      </c>
      <c r="P10" s="16">
        <f>P12-H12</f>
        <v>0.20584490740740743</v>
      </c>
      <c r="Q10" s="16">
        <f>Q12-H12</f>
        <v>0.23180555555555557</v>
      </c>
      <c r="R10" s="18">
        <f>R12-Q12</f>
        <v>1.5046296296296058E-3</v>
      </c>
      <c r="S10" s="19">
        <f>S12-R12</f>
        <v>1.1689814814814847E-2</v>
      </c>
      <c r="T10" s="16">
        <f>T12-R12</f>
        <v>2.3715277777777821E-2</v>
      </c>
      <c r="U10" s="16">
        <f>U12-R12</f>
        <v>3.5393518518518519E-2</v>
      </c>
      <c r="V10" s="16">
        <f>V12-R12</f>
        <v>4.7303240740740771E-2</v>
      </c>
      <c r="W10" s="16">
        <f>W12-R12</f>
        <v>5.9270833333333328E-2</v>
      </c>
      <c r="X10" s="16">
        <f>X12-R12</f>
        <v>7.1608796296296295E-2</v>
      </c>
      <c r="Y10" s="16">
        <f>Y12-R12</f>
        <v>8.3761574074074141E-2</v>
      </c>
      <c r="Z10" s="16">
        <f>Z12-R12</f>
        <v>9.6261574074074097E-2</v>
      </c>
      <c r="AA10" s="16">
        <f>AA12-R12</f>
        <v>0.10887731481481489</v>
      </c>
      <c r="AB10" s="16">
        <f>AB12-R12</f>
        <v>0.12149305555555556</v>
      </c>
      <c r="AC10" s="16">
        <f>AC12-R12</f>
        <v>0.13418981481481485</v>
      </c>
      <c r="AD10" s="16">
        <f>AD12-R12</f>
        <v>0.14695601851851853</v>
      </c>
      <c r="AE10" s="16">
        <f>AE12-R12</f>
        <v>0.15947916666666673</v>
      </c>
      <c r="AF10" s="16">
        <f>AF12-R12</f>
        <v>0.17196759259259264</v>
      </c>
    </row>
    <row r="11" spans="1:33" ht="16.2" thickBot="1" x14ac:dyDescent="0.35">
      <c r="A11" s="13"/>
      <c r="B11" s="14" t="s">
        <v>10</v>
      </c>
      <c r="C11" s="20" t="s">
        <v>6</v>
      </c>
      <c r="D11" s="21">
        <f>D10</f>
        <v>1.1296296296296296E-2</v>
      </c>
      <c r="E11" s="21">
        <f>E10-D10</f>
        <v>1.6574074074074074E-2</v>
      </c>
      <c r="F11" s="21">
        <f>F10-E10</f>
        <v>1.4282407407407414E-2</v>
      </c>
      <c r="G11" s="21">
        <f>G10-F10</f>
        <v>1.3113425925925917E-2</v>
      </c>
      <c r="H11" s="22"/>
      <c r="I11" s="23">
        <f t="shared" ref="I11:Q11" si="8">I12-H12</f>
        <v>2.3148148148148161E-2</v>
      </c>
      <c r="J11" s="23">
        <f t="shared" si="8"/>
        <v>2.4999999999999981E-2</v>
      </c>
      <c r="K11" s="23">
        <f t="shared" si="8"/>
        <v>2.4884259259259259E-2</v>
      </c>
      <c r="L11" s="23">
        <f t="shared" si="8"/>
        <v>2.6678240740740766E-2</v>
      </c>
      <c r="M11" s="23">
        <f t="shared" si="8"/>
        <v>2.5636574074074048E-2</v>
      </c>
      <c r="N11" s="23">
        <f t="shared" si="8"/>
        <v>2.7060185185185215E-2</v>
      </c>
      <c r="O11" s="23">
        <f t="shared" si="8"/>
        <v>2.64699074074074E-2</v>
      </c>
      <c r="P11" s="23">
        <f t="shared" si="8"/>
        <v>2.6967592592592599E-2</v>
      </c>
      <c r="Q11" s="23">
        <f t="shared" si="8"/>
        <v>2.5960648148148135E-2</v>
      </c>
      <c r="R11" s="24"/>
      <c r="S11" s="25">
        <f t="shared" ref="S11:AF11" si="9">S12-R12</f>
        <v>1.1689814814814847E-2</v>
      </c>
      <c r="T11" s="21">
        <f t="shared" si="9"/>
        <v>1.2025462962962974E-2</v>
      </c>
      <c r="U11" s="21">
        <f t="shared" si="9"/>
        <v>1.1678240740740697E-2</v>
      </c>
      <c r="V11" s="21">
        <f t="shared" si="9"/>
        <v>1.1909722222222252E-2</v>
      </c>
      <c r="W11" s="21">
        <f t="shared" si="9"/>
        <v>1.1967592592592557E-2</v>
      </c>
      <c r="X11" s="21">
        <f t="shared" si="9"/>
        <v>1.2337962962962967E-2</v>
      </c>
      <c r="Y11" s="21">
        <f t="shared" si="9"/>
        <v>1.2152777777777846E-2</v>
      </c>
      <c r="Z11" s="21">
        <f t="shared" si="9"/>
        <v>1.2499999999999956E-2</v>
      </c>
      <c r="AA11" s="21">
        <f t="shared" si="9"/>
        <v>1.2615740740740788E-2</v>
      </c>
      <c r="AB11" s="21">
        <f t="shared" si="9"/>
        <v>1.2615740740740677E-2</v>
      </c>
      <c r="AC11" s="21">
        <f t="shared" si="9"/>
        <v>1.2696759259259283E-2</v>
      </c>
      <c r="AD11" s="21">
        <f t="shared" si="9"/>
        <v>1.2766203703703682E-2</v>
      </c>
      <c r="AE11" s="21">
        <f t="shared" si="9"/>
        <v>1.25231481481482E-2</v>
      </c>
      <c r="AF11" s="26">
        <f t="shared" si="9"/>
        <v>1.2488425925925917E-2</v>
      </c>
    </row>
    <row r="12" spans="1:33" ht="16.2" thickBot="1" x14ac:dyDescent="0.35">
      <c r="A12" s="13"/>
      <c r="B12" s="14" t="s">
        <v>10</v>
      </c>
      <c r="C12" s="27" t="s">
        <v>7</v>
      </c>
      <c r="D12" s="34">
        <v>1.1296296296296296E-2</v>
      </c>
      <c r="E12" s="34">
        <v>2.7870370370370368E-2</v>
      </c>
      <c r="F12" s="34">
        <v>4.2152777777777782E-2</v>
      </c>
      <c r="G12" s="34">
        <v>5.5266203703703699E-2</v>
      </c>
      <c r="H12" s="34">
        <v>5.8333333333333327E-2</v>
      </c>
      <c r="I12" s="34">
        <v>8.1481481481481488E-2</v>
      </c>
      <c r="J12" s="34">
        <v>0.10648148148148147</v>
      </c>
      <c r="K12" s="32">
        <v>0.13136574074074073</v>
      </c>
      <c r="L12" s="32">
        <v>0.15804398148148149</v>
      </c>
      <c r="M12" s="32">
        <v>0.18368055555555554</v>
      </c>
      <c r="N12" s="34">
        <v>0.21074074074074076</v>
      </c>
      <c r="O12" s="34">
        <v>0.23721064814814816</v>
      </c>
      <c r="P12" s="34">
        <v>0.26417824074074076</v>
      </c>
      <c r="Q12" s="35">
        <v>0.29013888888888889</v>
      </c>
      <c r="R12" s="34">
        <v>0.2916435185185185</v>
      </c>
      <c r="S12" s="34">
        <v>0.30333333333333334</v>
      </c>
      <c r="T12" s="34">
        <v>0.31535879629629632</v>
      </c>
      <c r="U12" s="34">
        <v>0.32703703703703701</v>
      </c>
      <c r="V12" s="32">
        <v>0.33894675925925927</v>
      </c>
      <c r="W12" s="32">
        <v>0.35091435185185182</v>
      </c>
      <c r="X12" s="32">
        <v>0.36325231481481479</v>
      </c>
      <c r="Y12" s="32">
        <v>0.37540509259259264</v>
      </c>
      <c r="Z12" s="32">
        <v>0.38790509259259259</v>
      </c>
      <c r="AA12" s="32">
        <v>0.40052083333333338</v>
      </c>
      <c r="AB12" s="32">
        <v>0.41313657407407406</v>
      </c>
      <c r="AC12" s="32">
        <v>0.42583333333333334</v>
      </c>
      <c r="AD12" s="32">
        <v>0.43859953703703702</v>
      </c>
      <c r="AE12" s="33">
        <v>0.45112268518518522</v>
      </c>
      <c r="AF12" s="33">
        <v>0.46361111111111114</v>
      </c>
    </row>
    <row r="13" spans="1:33" ht="15.6" thickBot="1" x14ac:dyDescent="0.3">
      <c r="A13" s="13"/>
      <c r="B13" s="14" t="s">
        <v>10</v>
      </c>
      <c r="C13" s="20" t="s">
        <v>8</v>
      </c>
      <c r="D13" s="29">
        <f>1*$B$71/(D11)</f>
        <v>3.6885245901639343</v>
      </c>
      <c r="E13" s="29">
        <f>1*$B$71/(E11)</f>
        <v>2.5139664804469271</v>
      </c>
      <c r="F13" s="29">
        <f>1*$B$71/(F11)</f>
        <v>2.9173419773095608</v>
      </c>
      <c r="G13" s="29">
        <f>0.8*$B$71/(G11)</f>
        <v>2.5419240953221554</v>
      </c>
      <c r="H13" s="30">
        <f>$G$1*$B$71/G10</f>
        <v>2.8649214659685867</v>
      </c>
      <c r="I13" s="29">
        <f t="shared" ref="I13:Q13" si="10">20*$B$71/I11</f>
        <v>35.999999999999979</v>
      </c>
      <c r="J13" s="29">
        <f t="shared" si="10"/>
        <v>33.333333333333357</v>
      </c>
      <c r="K13" s="29">
        <f t="shared" si="10"/>
        <v>33.488372093023251</v>
      </c>
      <c r="L13" s="29">
        <f t="shared" si="10"/>
        <v>31.236442516268948</v>
      </c>
      <c r="M13" s="29">
        <f t="shared" si="10"/>
        <v>32.505643340857816</v>
      </c>
      <c r="N13" s="29">
        <f t="shared" si="10"/>
        <v>30.79555175363555</v>
      </c>
      <c r="O13" s="29">
        <f t="shared" si="10"/>
        <v>31.482291211193708</v>
      </c>
      <c r="P13" s="29">
        <f t="shared" si="10"/>
        <v>30.901287553648061</v>
      </c>
      <c r="Q13" s="29">
        <f t="shared" si="10"/>
        <v>32.099866250557305</v>
      </c>
      <c r="R13" s="30">
        <f>Q1*$B$71/Q10</f>
        <v>32.354703415218694</v>
      </c>
      <c r="S13" s="29">
        <f t="shared" ref="S13:AE13" si="11">3*$B$71/S11</f>
        <v>10.693069306930663</v>
      </c>
      <c r="T13" s="29">
        <f t="shared" si="11"/>
        <v>10.394610202117411</v>
      </c>
      <c r="U13" s="29">
        <f t="shared" si="11"/>
        <v>10.703666997026799</v>
      </c>
      <c r="V13" s="29">
        <f t="shared" si="11"/>
        <v>10.495626822157408</v>
      </c>
      <c r="W13" s="29">
        <f t="shared" si="11"/>
        <v>10.44487427466154</v>
      </c>
      <c r="X13" s="29">
        <f t="shared" si="11"/>
        <v>10.131332082551591</v>
      </c>
      <c r="Y13" s="29">
        <f t="shared" si="11"/>
        <v>10.285714285714228</v>
      </c>
      <c r="Z13" s="29">
        <f t="shared" si="11"/>
        <v>10.000000000000036</v>
      </c>
      <c r="AA13" s="29">
        <f t="shared" si="11"/>
        <v>9.9082568807339069</v>
      </c>
      <c r="AB13" s="29">
        <f t="shared" si="11"/>
        <v>9.9082568807339939</v>
      </c>
      <c r="AC13" s="29">
        <f t="shared" si="11"/>
        <v>9.8450319051959703</v>
      </c>
      <c r="AD13" s="29">
        <f t="shared" si="11"/>
        <v>9.7914777878513313</v>
      </c>
      <c r="AE13" s="29">
        <f t="shared" si="11"/>
        <v>9.981515711645061</v>
      </c>
      <c r="AF13" s="29">
        <f>3.2*$B$71/AF11</f>
        <v>10.67655236329936</v>
      </c>
      <c r="AG13" s="30">
        <f>$AF$1*$B$71/AF10</f>
        <v>10.22479472338134</v>
      </c>
    </row>
    <row r="14" spans="1:33" ht="16.2" thickBot="1" x14ac:dyDescent="0.35">
      <c r="A14" s="13">
        <v>15</v>
      </c>
      <c r="B14" s="14" t="s">
        <v>11</v>
      </c>
      <c r="C14" s="15" t="s">
        <v>5</v>
      </c>
      <c r="D14" s="16">
        <f>D16</f>
        <v>1.4375000000000001E-2</v>
      </c>
      <c r="E14" s="16">
        <f>E16</f>
        <v>3.0983796296296297E-2</v>
      </c>
      <c r="F14" s="16">
        <f>F16</f>
        <v>4.7094907407407405E-2</v>
      </c>
      <c r="G14" s="16">
        <f>G16</f>
        <v>6.1145833333333337E-2</v>
      </c>
      <c r="H14" s="17">
        <f>H16-G14</f>
        <v>1.4583333333333323E-3</v>
      </c>
      <c r="I14" s="16">
        <f>I16-H16</f>
        <v>2.2349537037037029E-2</v>
      </c>
      <c r="J14" s="16">
        <f>J16-H16</f>
        <v>4.7002314814814816E-2</v>
      </c>
      <c r="K14" s="16">
        <f>K16-H16</f>
        <v>7.1481481481481465E-2</v>
      </c>
      <c r="L14" s="16">
        <f>L16-H16</f>
        <v>9.8391203703703703E-2</v>
      </c>
      <c r="M14" s="16">
        <f>M16-H16</f>
        <v>0.12188657407407409</v>
      </c>
      <c r="N14" s="16">
        <f>N16-H16</f>
        <v>0.14648148148148149</v>
      </c>
      <c r="O14" s="16">
        <f>O16-H16</f>
        <v>0.17171296296296296</v>
      </c>
      <c r="P14" s="16">
        <f>P16-H16</f>
        <v>0.19792824074074072</v>
      </c>
      <c r="Q14" s="16">
        <f>Q16-H16</f>
        <v>0.22309027777777773</v>
      </c>
      <c r="R14" s="18">
        <f>R16-Q16</f>
        <v>7.6388888888889728E-4</v>
      </c>
      <c r="S14" s="19">
        <f>S16-R16</f>
        <v>1.194444444444448E-2</v>
      </c>
      <c r="T14" s="16">
        <f>T16-R16</f>
        <v>2.351851851851855E-2</v>
      </c>
      <c r="U14" s="16">
        <f>U16-R16</f>
        <v>3.7951388888888937E-2</v>
      </c>
      <c r="V14" s="16">
        <f>V16-R16</f>
        <v>4.6886574074074039E-2</v>
      </c>
      <c r="W14" s="16">
        <f>W16-R16</f>
        <v>5.8877314814814841E-2</v>
      </c>
      <c r="X14" s="16">
        <f>X16-R16</f>
        <v>7.1053240740740709E-2</v>
      </c>
      <c r="Y14" s="16">
        <f>Y16-R16</f>
        <v>8.3634259259259269E-2</v>
      </c>
      <c r="Z14" s="16">
        <f>Z16-R16</f>
        <v>9.6562500000000051E-2</v>
      </c>
      <c r="AA14" s="16">
        <f>AA16-R16</f>
        <v>0.10971064814814818</v>
      </c>
      <c r="AB14" s="16">
        <f>AB16-R16</f>
        <v>0.12283564814814818</v>
      </c>
      <c r="AC14" s="16">
        <f>AC16-R16</f>
        <v>0.13646990740740739</v>
      </c>
      <c r="AD14" s="16">
        <f>AD16-R16</f>
        <v>0.15115740740740746</v>
      </c>
      <c r="AE14" s="16">
        <f>AE16-R16</f>
        <v>0.16516203703703702</v>
      </c>
      <c r="AF14" s="16">
        <f>AF16-R16</f>
        <v>0.17849537037037039</v>
      </c>
    </row>
    <row r="15" spans="1:33" ht="16.2" thickBot="1" x14ac:dyDescent="0.35">
      <c r="A15" s="13"/>
      <c r="B15" s="14" t="s">
        <v>11</v>
      </c>
      <c r="C15" s="20" t="s">
        <v>6</v>
      </c>
      <c r="D15" s="21">
        <f>D14</f>
        <v>1.4375000000000001E-2</v>
      </c>
      <c r="E15" s="21">
        <f>E14-D14</f>
        <v>1.6608796296296295E-2</v>
      </c>
      <c r="F15" s="21">
        <f>F14-E14</f>
        <v>1.6111111111111107E-2</v>
      </c>
      <c r="G15" s="21">
        <f>G14-F14</f>
        <v>1.4050925925925932E-2</v>
      </c>
      <c r="H15" s="22"/>
      <c r="I15" s="23">
        <f t="shared" ref="I15:Q15" si="12">I16-H16</f>
        <v>2.2349537037037029E-2</v>
      </c>
      <c r="J15" s="23">
        <f t="shared" si="12"/>
        <v>2.4652777777777787E-2</v>
      </c>
      <c r="K15" s="23">
        <f t="shared" si="12"/>
        <v>2.4479166666666649E-2</v>
      </c>
      <c r="L15" s="23">
        <f t="shared" si="12"/>
        <v>2.6909722222222238E-2</v>
      </c>
      <c r="M15" s="23">
        <f t="shared" si="12"/>
        <v>2.3495370370370389E-2</v>
      </c>
      <c r="N15" s="23">
        <f t="shared" si="12"/>
        <v>2.4594907407407385E-2</v>
      </c>
      <c r="O15" s="23">
        <f t="shared" si="12"/>
        <v>2.5231481481481466E-2</v>
      </c>
      <c r="P15" s="23">
        <f t="shared" si="12"/>
        <v>2.6215277777777796E-2</v>
      </c>
      <c r="Q15" s="23">
        <f t="shared" si="12"/>
        <v>2.5162037037037011E-2</v>
      </c>
      <c r="R15" s="24"/>
      <c r="S15" s="25">
        <f t="shared" ref="S15:AF15" si="13">S16-R16</f>
        <v>1.194444444444448E-2</v>
      </c>
      <c r="T15" s="21">
        <f t="shared" si="13"/>
        <v>1.157407407407407E-2</v>
      </c>
      <c r="U15" s="21">
        <f t="shared" si="13"/>
        <v>1.4432870370370388E-2</v>
      </c>
      <c r="V15" s="21">
        <f t="shared" si="13"/>
        <v>8.9351851851851016E-3</v>
      </c>
      <c r="W15" s="21">
        <f t="shared" si="13"/>
        <v>1.1990740740740802E-2</v>
      </c>
      <c r="X15" s="21">
        <f t="shared" si="13"/>
        <v>1.2175925925925868E-2</v>
      </c>
      <c r="Y15" s="21">
        <f t="shared" si="13"/>
        <v>1.2581018518518561E-2</v>
      </c>
      <c r="Z15" s="21">
        <f t="shared" si="13"/>
        <v>1.2928240740740782E-2</v>
      </c>
      <c r="AA15" s="21">
        <f t="shared" si="13"/>
        <v>1.3148148148148131E-2</v>
      </c>
      <c r="AB15" s="21">
        <f t="shared" si="13"/>
        <v>1.3124999999999998E-2</v>
      </c>
      <c r="AC15" s="21">
        <f t="shared" si="13"/>
        <v>1.3634259259259207E-2</v>
      </c>
      <c r="AD15" s="21">
        <f t="shared" si="13"/>
        <v>1.4687500000000075E-2</v>
      </c>
      <c r="AE15" s="21">
        <f t="shared" si="13"/>
        <v>1.4004629629629561E-2</v>
      </c>
      <c r="AF15" s="26">
        <f t="shared" si="13"/>
        <v>1.3333333333333364E-2</v>
      </c>
    </row>
    <row r="16" spans="1:33" ht="16.2" thickBot="1" x14ac:dyDescent="0.35">
      <c r="A16" s="13"/>
      <c r="B16" s="14" t="s">
        <v>11</v>
      </c>
      <c r="C16" s="27" t="s">
        <v>7</v>
      </c>
      <c r="D16" s="36">
        <v>1.4375000000000001E-2</v>
      </c>
      <c r="E16" s="36">
        <v>3.0983796296296297E-2</v>
      </c>
      <c r="F16" s="36">
        <v>4.7094907407407405E-2</v>
      </c>
      <c r="G16" s="36">
        <v>6.1145833333333337E-2</v>
      </c>
      <c r="H16" s="36">
        <v>6.2604166666666669E-2</v>
      </c>
      <c r="I16" s="36">
        <v>8.4953703703703698E-2</v>
      </c>
      <c r="J16" s="36">
        <v>0.10960648148148149</v>
      </c>
      <c r="K16" s="34">
        <v>0.13408564814814813</v>
      </c>
      <c r="L16" s="34">
        <v>0.16099537037037037</v>
      </c>
      <c r="M16" s="34">
        <v>0.18449074074074076</v>
      </c>
      <c r="N16" s="32">
        <v>0.20908564814814815</v>
      </c>
      <c r="O16" s="32">
        <v>0.23431712962962961</v>
      </c>
      <c r="P16" s="32">
        <v>0.26053240740740741</v>
      </c>
      <c r="Q16" s="32">
        <v>0.28569444444444442</v>
      </c>
      <c r="R16" s="32">
        <v>0.28645833333333331</v>
      </c>
      <c r="S16" s="32">
        <v>0.29840277777777779</v>
      </c>
      <c r="T16" s="32">
        <v>0.30997685185185186</v>
      </c>
      <c r="U16" s="32">
        <v>0.32440972222222225</v>
      </c>
      <c r="V16" s="33">
        <v>0.33334490740740735</v>
      </c>
      <c r="W16" s="33">
        <v>0.34533564814814816</v>
      </c>
      <c r="X16" s="33">
        <v>0.35751157407407402</v>
      </c>
      <c r="Y16" s="33">
        <v>0.37009259259259258</v>
      </c>
      <c r="Z16" s="33">
        <v>0.38302083333333337</v>
      </c>
      <c r="AA16" s="33">
        <v>0.3961689814814815</v>
      </c>
      <c r="AB16" s="33">
        <v>0.40929398148148149</v>
      </c>
      <c r="AC16" s="33">
        <v>0.4229282407407407</v>
      </c>
      <c r="AD16" s="33">
        <v>0.43761574074074078</v>
      </c>
      <c r="AE16" s="32">
        <v>0.45162037037037034</v>
      </c>
      <c r="AF16" s="32">
        <v>0.4649537037037037</v>
      </c>
    </row>
    <row r="17" spans="1:33" ht="15.6" thickBot="1" x14ac:dyDescent="0.3">
      <c r="A17" s="13"/>
      <c r="B17" s="14" t="s">
        <v>11</v>
      </c>
      <c r="C17" s="20" t="s">
        <v>8</v>
      </c>
      <c r="D17" s="29">
        <f>1*$B$71/(D15)</f>
        <v>2.8985507246376807</v>
      </c>
      <c r="E17" s="29">
        <f>1*$B$71/(E15)</f>
        <v>2.508710801393728</v>
      </c>
      <c r="F17" s="29">
        <f>1*$B$71/(F15)</f>
        <v>2.5862068965517246</v>
      </c>
      <c r="G17" s="29">
        <f>0.8*$B$71/(G15)</f>
        <v>2.372322899505765</v>
      </c>
      <c r="H17" s="30">
        <f>$G$1*$B$71/G14</f>
        <v>2.5894378194207834</v>
      </c>
      <c r="I17" s="29">
        <f t="shared" ref="I17:Q17" si="14">20*$B$71/I15</f>
        <v>37.286380113930619</v>
      </c>
      <c r="J17" s="29">
        <f t="shared" si="14"/>
        <v>33.802816901408434</v>
      </c>
      <c r="K17" s="29">
        <f t="shared" si="14"/>
        <v>34.042553191489382</v>
      </c>
      <c r="L17" s="29">
        <f t="shared" si="14"/>
        <v>30.967741935483851</v>
      </c>
      <c r="M17" s="29">
        <f t="shared" si="14"/>
        <v>35.46798029556647</v>
      </c>
      <c r="N17" s="29">
        <f t="shared" si="14"/>
        <v>33.882352941176499</v>
      </c>
      <c r="O17" s="29">
        <f t="shared" si="14"/>
        <v>33.027522935779835</v>
      </c>
      <c r="P17" s="29">
        <f t="shared" si="14"/>
        <v>31.78807947019865</v>
      </c>
      <c r="Q17" s="29">
        <f t="shared" si="14"/>
        <v>33.11867525298991</v>
      </c>
      <c r="R17" s="30">
        <f>Q1*$B$71/Q14</f>
        <v>33.618677042801565</v>
      </c>
      <c r="S17" s="29">
        <f t="shared" ref="S17:AE17" si="15">3*$B$71/S15</f>
        <v>10.465116279069736</v>
      </c>
      <c r="T17" s="29">
        <f t="shared" si="15"/>
        <v>10.800000000000004</v>
      </c>
      <c r="U17" s="29">
        <f t="shared" si="15"/>
        <v>8.6607858861266944</v>
      </c>
      <c r="V17" s="29">
        <f t="shared" si="15"/>
        <v>13.989637305699613</v>
      </c>
      <c r="W17" s="29">
        <f t="shared" si="15"/>
        <v>10.424710424710371</v>
      </c>
      <c r="X17" s="29">
        <f t="shared" si="15"/>
        <v>10.266159695817539</v>
      </c>
      <c r="Y17" s="29">
        <f t="shared" si="15"/>
        <v>9.9356025758969313</v>
      </c>
      <c r="Z17" s="29">
        <f t="shared" si="15"/>
        <v>9.668755595344642</v>
      </c>
      <c r="AA17" s="29">
        <f t="shared" si="15"/>
        <v>9.5070422535211385</v>
      </c>
      <c r="AB17" s="29">
        <f t="shared" si="15"/>
        <v>9.5238095238095255</v>
      </c>
      <c r="AC17" s="29">
        <f t="shared" si="15"/>
        <v>9.1680814940577608</v>
      </c>
      <c r="AD17" s="29">
        <f t="shared" si="15"/>
        <v>8.5106382978722959</v>
      </c>
      <c r="AE17" s="29">
        <f t="shared" si="15"/>
        <v>8.9256198347107869</v>
      </c>
      <c r="AF17" s="29">
        <f>3.2*$B$71/AF15</f>
        <v>9.9999999999999769</v>
      </c>
      <c r="AG17" s="30">
        <f>$AF$1*$B$71/AF14</f>
        <v>9.8508624043574109</v>
      </c>
    </row>
    <row r="18" spans="1:33" ht="16.2" thickBot="1" x14ac:dyDescent="0.35">
      <c r="A18" s="13">
        <v>13</v>
      </c>
      <c r="B18" s="14" t="s">
        <v>12</v>
      </c>
      <c r="C18" s="15" t="s">
        <v>5</v>
      </c>
      <c r="D18" s="16">
        <f>D20</f>
        <v>1.3622685185185184E-2</v>
      </c>
      <c r="E18" s="16">
        <f>E20</f>
        <v>2.9305555555555557E-2</v>
      </c>
      <c r="F18" s="16">
        <f>F20</f>
        <v>4.4444444444444446E-2</v>
      </c>
      <c r="G18" s="16">
        <f>G20</f>
        <v>5.7928240740740738E-2</v>
      </c>
      <c r="H18" s="17">
        <f>H20-G18</f>
        <v>1.0416666666666699E-3</v>
      </c>
      <c r="I18" s="16">
        <f>I20-H20</f>
        <v>2.1932870370370373E-2</v>
      </c>
      <c r="J18" s="16">
        <f>J20-H20</f>
        <v>4.6701388888888883E-2</v>
      </c>
      <c r="K18" s="16">
        <f>K20-H20</f>
        <v>8.3854166666666674E-2</v>
      </c>
      <c r="L18" s="16">
        <f>L20-H20</f>
        <v>0.10781250000000003</v>
      </c>
      <c r="M18" s="16">
        <f>M20-H20</f>
        <v>0.13270833333333332</v>
      </c>
      <c r="N18" s="16">
        <f>N20-H20</f>
        <v>0.15966435185185185</v>
      </c>
      <c r="O18" s="16">
        <f>O20-H20</f>
        <v>0.18616898148148148</v>
      </c>
      <c r="P18" s="16">
        <f>P20-H20</f>
        <v>0.2129513888888889</v>
      </c>
      <c r="Q18" s="16">
        <f>Q20-H20</f>
        <v>0.23950231481481479</v>
      </c>
      <c r="R18" s="18">
        <f>R20-Q20</f>
        <v>2.3148148148149916E-4</v>
      </c>
      <c r="S18" s="19">
        <f>S20-R20</f>
        <v>1.0219907407407414E-2</v>
      </c>
      <c r="T18" s="16">
        <f>T20-R20</f>
        <v>2.1365740740740768E-2</v>
      </c>
      <c r="U18" s="16">
        <f>U20-R20</f>
        <v>3.3159722222222243E-2</v>
      </c>
      <c r="V18" s="16">
        <f>V20-R20</f>
        <v>4.5636574074074066E-2</v>
      </c>
      <c r="W18" s="16">
        <f>W20-R20</f>
        <v>5.8842592592592613E-2</v>
      </c>
      <c r="X18" s="16">
        <f>X20-R20</f>
        <v>7.18287037037037E-2</v>
      </c>
      <c r="Y18" s="16">
        <f>Y20-R20</f>
        <v>8.4884259259259298E-2</v>
      </c>
      <c r="Z18" s="16">
        <f>Z20-R20</f>
        <v>9.7465277777777803E-2</v>
      </c>
      <c r="AA18" s="16">
        <f>AA20-R20</f>
        <v>0.1102083333333333</v>
      </c>
      <c r="AB18" s="16">
        <f>AB20-R20</f>
        <v>0.1232638888888889</v>
      </c>
      <c r="AC18" s="16">
        <f>AC20-R20</f>
        <v>0.13513888888888892</v>
      </c>
      <c r="AD18" s="16">
        <f>AD20-R20</f>
        <v>0.14869212962962969</v>
      </c>
      <c r="AE18" s="16">
        <f>AE20-R20</f>
        <v>0.16253472222222221</v>
      </c>
      <c r="AF18" s="16">
        <f>AF20-R20</f>
        <v>0.17562499999999998</v>
      </c>
    </row>
    <row r="19" spans="1:33" ht="16.2" thickBot="1" x14ac:dyDescent="0.35">
      <c r="A19" s="13"/>
      <c r="B19" s="14" t="s">
        <v>12</v>
      </c>
      <c r="C19" s="20" t="s">
        <v>6</v>
      </c>
      <c r="D19" s="21">
        <f>D18</f>
        <v>1.3622685185185184E-2</v>
      </c>
      <c r="E19" s="21">
        <f>E18-D18</f>
        <v>1.5682870370370375E-2</v>
      </c>
      <c r="F19" s="21">
        <f>F18-E18</f>
        <v>1.5138888888888889E-2</v>
      </c>
      <c r="G19" s="21">
        <f>G18-F18</f>
        <v>1.3483796296296292E-2</v>
      </c>
      <c r="H19" s="22"/>
      <c r="I19" s="23">
        <f t="shared" ref="I19:Q19" si="16">I20-H20</f>
        <v>2.1932870370370373E-2</v>
      </c>
      <c r="J19" s="23">
        <f t="shared" si="16"/>
        <v>2.4768518518518509E-2</v>
      </c>
      <c r="K19" s="23">
        <f t="shared" si="16"/>
        <v>3.7152777777777785E-2</v>
      </c>
      <c r="L19" s="23">
        <f t="shared" si="16"/>
        <v>2.3958333333333359E-2</v>
      </c>
      <c r="M19" s="23">
        <f t="shared" si="16"/>
        <v>2.4895833333333284E-2</v>
      </c>
      <c r="N19" s="23">
        <f t="shared" si="16"/>
        <v>2.6956018518518532E-2</v>
      </c>
      <c r="O19" s="23">
        <f t="shared" si="16"/>
        <v>2.6504629629629628E-2</v>
      </c>
      <c r="P19" s="23">
        <f t="shared" si="16"/>
        <v>2.6782407407407421E-2</v>
      </c>
      <c r="Q19" s="23">
        <f t="shared" si="16"/>
        <v>2.6550925925925895E-2</v>
      </c>
      <c r="R19" s="24"/>
      <c r="S19" s="25">
        <f t="shared" ref="S19:AF19" si="17">S20-R20</f>
        <v>1.0219907407407414E-2</v>
      </c>
      <c r="T19" s="21">
        <f t="shared" si="17"/>
        <v>1.1145833333333355E-2</v>
      </c>
      <c r="U19" s="21">
        <f t="shared" si="17"/>
        <v>1.1793981481481475E-2</v>
      </c>
      <c r="V19" s="21">
        <f t="shared" si="17"/>
        <v>1.2476851851851822E-2</v>
      </c>
      <c r="W19" s="21">
        <f t="shared" si="17"/>
        <v>1.3206018518518547E-2</v>
      </c>
      <c r="X19" s="21">
        <f t="shared" si="17"/>
        <v>1.2986111111111087E-2</v>
      </c>
      <c r="Y19" s="21">
        <f t="shared" si="17"/>
        <v>1.3055555555555598E-2</v>
      </c>
      <c r="Z19" s="21">
        <f t="shared" si="17"/>
        <v>1.2581018518518505E-2</v>
      </c>
      <c r="AA19" s="21">
        <f t="shared" si="17"/>
        <v>1.2743055555555494E-2</v>
      </c>
      <c r="AB19" s="21">
        <f t="shared" si="17"/>
        <v>1.3055555555555598E-2</v>
      </c>
      <c r="AC19" s="21">
        <f t="shared" si="17"/>
        <v>1.1875000000000024E-2</v>
      </c>
      <c r="AD19" s="21">
        <f t="shared" si="17"/>
        <v>1.3553240740740768E-2</v>
      </c>
      <c r="AE19" s="21">
        <f t="shared" si="17"/>
        <v>1.3842592592592518E-2</v>
      </c>
      <c r="AF19" s="26">
        <f t="shared" si="17"/>
        <v>1.309027777777777E-2</v>
      </c>
    </row>
    <row r="20" spans="1:33" ht="15.6" thickBot="1" x14ac:dyDescent="0.3">
      <c r="A20" s="13"/>
      <c r="B20" s="14" t="s">
        <v>12</v>
      </c>
      <c r="C20" s="27" t="s">
        <v>7</v>
      </c>
      <c r="D20" s="36">
        <v>1.3622685185185184E-2</v>
      </c>
      <c r="E20" s="36">
        <v>2.9305555555555557E-2</v>
      </c>
      <c r="F20" s="36">
        <v>4.4444444444444446E-2</v>
      </c>
      <c r="G20" s="36">
        <v>5.7928240740740738E-2</v>
      </c>
      <c r="H20" s="35">
        <v>5.8969907407407408E-2</v>
      </c>
      <c r="I20" s="32">
        <v>8.0902777777777782E-2</v>
      </c>
      <c r="J20" s="32">
        <v>0.10567129629629629</v>
      </c>
      <c r="K20" s="36">
        <v>0.14282407407407408</v>
      </c>
      <c r="L20" s="36">
        <v>0.16678240740740743</v>
      </c>
      <c r="M20" s="36">
        <v>0.19167824074074072</v>
      </c>
      <c r="N20" s="36">
        <v>0.21863425925925925</v>
      </c>
      <c r="O20" s="36">
        <v>0.24513888888888888</v>
      </c>
      <c r="P20" s="36">
        <v>0.2719212962962963</v>
      </c>
      <c r="Q20" s="36">
        <v>0.29847222222222219</v>
      </c>
      <c r="R20" s="36">
        <v>0.29870370370370369</v>
      </c>
      <c r="S20" s="36">
        <v>0.30892361111111111</v>
      </c>
      <c r="T20" s="36">
        <v>0.32006944444444446</v>
      </c>
      <c r="U20" s="35">
        <v>0.33186342592592594</v>
      </c>
      <c r="V20" s="35">
        <v>0.34434027777777776</v>
      </c>
      <c r="W20" s="34">
        <v>0.35754629629629631</v>
      </c>
      <c r="X20" s="34">
        <v>0.37053240740740739</v>
      </c>
      <c r="Y20" s="34">
        <v>0.38358796296296299</v>
      </c>
      <c r="Z20" s="34">
        <v>0.3961689814814815</v>
      </c>
      <c r="AA20" s="34">
        <v>0.40891203703703699</v>
      </c>
      <c r="AB20" s="34">
        <v>0.42196759259259259</v>
      </c>
      <c r="AC20" s="34">
        <v>0.43384259259259261</v>
      </c>
      <c r="AD20" s="34">
        <v>0.44739583333333338</v>
      </c>
      <c r="AE20" s="34">
        <v>0.4612384259259259</v>
      </c>
      <c r="AF20" s="34">
        <v>0.47432870370370367</v>
      </c>
    </row>
    <row r="21" spans="1:33" ht="15.6" thickBot="1" x14ac:dyDescent="0.3">
      <c r="A21" s="13"/>
      <c r="B21" s="14" t="s">
        <v>12</v>
      </c>
      <c r="C21" s="20" t="s">
        <v>8</v>
      </c>
      <c r="D21" s="29">
        <f>1*$B$71/(D19)</f>
        <v>3.058623619371283</v>
      </c>
      <c r="E21" s="29">
        <f>1*$B$71/(E19)</f>
        <v>2.6568265682656818</v>
      </c>
      <c r="F21" s="29">
        <f>1*$B$71/(F19)</f>
        <v>2.7522935779816513</v>
      </c>
      <c r="G21" s="29">
        <f>0.8*$B$71/(G19)</f>
        <v>2.4721030042918462</v>
      </c>
      <c r="H21" s="30">
        <f>$G$1*$B$71/G18</f>
        <v>2.7332667332667331</v>
      </c>
      <c r="I21" s="29">
        <f t="shared" ref="I21:Q21" si="18">20*$B$71/I19</f>
        <v>37.994722955145107</v>
      </c>
      <c r="J21" s="29">
        <f t="shared" si="18"/>
        <v>33.644859813084125</v>
      </c>
      <c r="K21" s="29">
        <f t="shared" si="18"/>
        <v>22.42990654205607</v>
      </c>
      <c r="L21" s="29">
        <f t="shared" si="18"/>
        <v>34.782608695652137</v>
      </c>
      <c r="M21" s="29">
        <f t="shared" si="18"/>
        <v>33.472803347280397</v>
      </c>
      <c r="N21" s="29">
        <f t="shared" si="18"/>
        <v>30.914555603263185</v>
      </c>
      <c r="O21" s="29">
        <f t="shared" si="18"/>
        <v>31.441048034934497</v>
      </c>
      <c r="P21" s="29">
        <f t="shared" si="18"/>
        <v>31.114952463267052</v>
      </c>
      <c r="Q21" s="29">
        <f t="shared" si="18"/>
        <v>31.386224934612066</v>
      </c>
      <c r="R21" s="30">
        <f>Q1*$B$71/Q18</f>
        <v>31.314937418450686</v>
      </c>
      <c r="S21" s="29">
        <f t="shared" ref="S21:AE21" si="19">3*$B$71/S19</f>
        <v>12.231030577576437</v>
      </c>
      <c r="T21" s="29">
        <f t="shared" si="19"/>
        <v>11.214953271028016</v>
      </c>
      <c r="U21" s="29">
        <f t="shared" si="19"/>
        <v>10.598626104023559</v>
      </c>
      <c r="V21" s="29">
        <f t="shared" si="19"/>
        <v>10.018552875695757</v>
      </c>
      <c r="W21" s="29">
        <f t="shared" si="19"/>
        <v>9.4653812445223284</v>
      </c>
      <c r="X21" s="29">
        <f t="shared" si="19"/>
        <v>9.6256684491978781</v>
      </c>
      <c r="Y21" s="29">
        <f t="shared" si="19"/>
        <v>9.5744680851063517</v>
      </c>
      <c r="Z21" s="29">
        <f t="shared" si="19"/>
        <v>9.9356025758969739</v>
      </c>
      <c r="AA21" s="29">
        <f t="shared" si="19"/>
        <v>9.8092643051771589</v>
      </c>
      <c r="AB21" s="29">
        <f t="shared" si="19"/>
        <v>9.5744680851063517</v>
      </c>
      <c r="AC21" s="29">
        <f t="shared" si="19"/>
        <v>10.526315789473662</v>
      </c>
      <c r="AD21" s="29">
        <f t="shared" si="19"/>
        <v>9.222886421861638</v>
      </c>
      <c r="AE21" s="29">
        <f t="shared" si="19"/>
        <v>9.0301003344482087</v>
      </c>
      <c r="AF21" s="29">
        <f>3.2*$B$71/AF19</f>
        <v>10.185676392572951</v>
      </c>
      <c r="AG21" s="30">
        <f>$AF$1*$B$71/AF18</f>
        <v>10.011862396204034</v>
      </c>
    </row>
    <row r="22" spans="1:33" ht="16.2" thickBot="1" x14ac:dyDescent="0.35">
      <c r="A22" s="13">
        <v>8</v>
      </c>
      <c r="B22" s="14" t="s">
        <v>13</v>
      </c>
      <c r="C22" s="15" t="s">
        <v>5</v>
      </c>
      <c r="D22" s="16">
        <f>D24</f>
        <v>1.4872685185185185E-2</v>
      </c>
      <c r="E22" s="16">
        <f>E24</f>
        <v>3.2673611111111105E-2</v>
      </c>
      <c r="F22" s="16">
        <f>F24</f>
        <v>4.9178240740740738E-2</v>
      </c>
      <c r="G22" s="16">
        <f>G24</f>
        <v>6.3252314814814817E-2</v>
      </c>
      <c r="H22" s="17">
        <f>H24-G22</f>
        <v>2.4768518518518551E-3</v>
      </c>
      <c r="I22" s="16">
        <f>I24-H24</f>
        <v>2.2581018518518514E-2</v>
      </c>
      <c r="J22" s="16">
        <f>J24-H24</f>
        <v>4.7476851851851853E-2</v>
      </c>
      <c r="K22" s="16">
        <f>K24-H24</f>
        <v>7.2002314814814811E-2</v>
      </c>
      <c r="L22" s="16">
        <f>L24-H24</f>
        <v>9.6770833333333334E-2</v>
      </c>
      <c r="M22" s="16">
        <f>M24-H24</f>
        <v>0.12130787037037036</v>
      </c>
      <c r="N22" s="16">
        <f>N24-H24</f>
        <v>0.14700231481481479</v>
      </c>
      <c r="O22" s="16">
        <f>O24-H24</f>
        <v>0.17287037037037037</v>
      </c>
      <c r="P22" s="16">
        <f>P24-H24</f>
        <v>0.19885416666666667</v>
      </c>
      <c r="Q22" s="16">
        <f>Q24-H24</f>
        <v>0.22438657407407403</v>
      </c>
      <c r="R22" s="18">
        <f>R24-Q24</f>
        <v>3.0092592592593226E-3</v>
      </c>
      <c r="S22" s="19">
        <f>S24-R24</f>
        <v>1.2361111111111101E-2</v>
      </c>
      <c r="T22" s="16">
        <f>T24-R24</f>
        <v>2.5474537037037004E-2</v>
      </c>
      <c r="U22" s="16">
        <f>U24-R24</f>
        <v>4.0185185185185157E-2</v>
      </c>
      <c r="V22" s="16">
        <f>V24-R24</f>
        <v>5.6203703703703645E-2</v>
      </c>
      <c r="W22" s="16">
        <f>W24-R24</f>
        <v>7.3263888888888851E-2</v>
      </c>
      <c r="X22" s="16">
        <f>X24-R24</f>
        <v>9.0162037037036957E-2</v>
      </c>
      <c r="Y22" s="16">
        <f>Y24-R24</f>
        <v>0.10567129629629629</v>
      </c>
      <c r="Z22" s="16">
        <f>Z24-R24</f>
        <v>0.12218749999999995</v>
      </c>
      <c r="AA22" s="16">
        <f>AA24-R24</f>
        <v>0.13703703703703696</v>
      </c>
      <c r="AB22" s="16">
        <f>AB24-R24</f>
        <v>0.15164351851851854</v>
      </c>
      <c r="AC22" s="16">
        <f>AC24-R24</f>
        <v>0.16644675925925922</v>
      </c>
      <c r="AD22" s="16">
        <f>AD24-R24</f>
        <v>0.18115740740740738</v>
      </c>
      <c r="AE22" s="16">
        <f>AE24-R24</f>
        <v>0.19589120370370372</v>
      </c>
      <c r="AF22" s="16">
        <f>AF24-R24</f>
        <v>0.21057870370370363</v>
      </c>
    </row>
    <row r="23" spans="1:33" ht="16.2" thickBot="1" x14ac:dyDescent="0.35">
      <c r="A23" s="13"/>
      <c r="B23" s="14" t="s">
        <v>13</v>
      </c>
      <c r="C23" s="20" t="s">
        <v>6</v>
      </c>
      <c r="D23" s="21">
        <f>D22</f>
        <v>1.4872685185185185E-2</v>
      </c>
      <c r="E23" s="21">
        <f>E22-D22</f>
        <v>1.7800925925925921E-2</v>
      </c>
      <c r="F23" s="21">
        <f>F22-E22</f>
        <v>1.6504629629629633E-2</v>
      </c>
      <c r="G23" s="21">
        <f>G22-F22</f>
        <v>1.4074074074074079E-2</v>
      </c>
      <c r="H23" s="22"/>
      <c r="I23" s="23">
        <f t="shared" ref="I23:Q23" si="20">I24-H24</f>
        <v>2.2581018518518514E-2</v>
      </c>
      <c r="J23" s="23">
        <f t="shared" si="20"/>
        <v>2.4895833333333339E-2</v>
      </c>
      <c r="K23" s="23">
        <f t="shared" si="20"/>
        <v>2.4525462962962957E-2</v>
      </c>
      <c r="L23" s="23">
        <f t="shared" si="20"/>
        <v>2.4768518518518523E-2</v>
      </c>
      <c r="M23" s="23">
        <f t="shared" si="20"/>
        <v>2.4537037037037024E-2</v>
      </c>
      <c r="N23" s="23">
        <f t="shared" si="20"/>
        <v>2.5694444444444436E-2</v>
      </c>
      <c r="O23" s="23">
        <f t="shared" si="20"/>
        <v>2.5868055555555575E-2</v>
      </c>
      <c r="P23" s="23">
        <f t="shared" si="20"/>
        <v>2.5983796296296297E-2</v>
      </c>
      <c r="Q23" s="23">
        <f t="shared" si="20"/>
        <v>2.5532407407407365E-2</v>
      </c>
      <c r="R23" s="24"/>
      <c r="S23" s="25">
        <f t="shared" ref="S23:AF23" si="21">S24-R24</f>
        <v>1.2361111111111101E-2</v>
      </c>
      <c r="T23" s="21">
        <f t="shared" si="21"/>
        <v>1.3113425925925903E-2</v>
      </c>
      <c r="U23" s="21">
        <f t="shared" si="21"/>
        <v>1.4710648148148153E-2</v>
      </c>
      <c r="V23" s="21">
        <f t="shared" si="21"/>
        <v>1.6018518518518488E-2</v>
      </c>
      <c r="W23" s="21">
        <f t="shared" si="21"/>
        <v>1.7060185185185206E-2</v>
      </c>
      <c r="X23" s="21">
        <f t="shared" si="21"/>
        <v>1.6898148148148107E-2</v>
      </c>
      <c r="Y23" s="21">
        <f t="shared" si="21"/>
        <v>1.5509259259259334E-2</v>
      </c>
      <c r="Z23" s="21">
        <f t="shared" si="21"/>
        <v>1.6516203703703658E-2</v>
      </c>
      <c r="AA23" s="21">
        <f t="shared" si="21"/>
        <v>1.4849537037037008E-2</v>
      </c>
      <c r="AB23" s="21">
        <f t="shared" si="21"/>
        <v>1.4606481481481581E-2</v>
      </c>
      <c r="AC23" s="21">
        <f t="shared" si="21"/>
        <v>1.4803240740740686E-2</v>
      </c>
      <c r="AD23" s="21">
        <f t="shared" si="21"/>
        <v>1.4710648148148153E-2</v>
      </c>
      <c r="AE23" s="21">
        <f t="shared" si="21"/>
        <v>1.4733796296296342E-2</v>
      </c>
      <c r="AF23" s="26">
        <f t="shared" si="21"/>
        <v>1.4687499999999909E-2</v>
      </c>
    </row>
    <row r="24" spans="1:33" ht="15.6" thickBot="1" x14ac:dyDescent="0.3">
      <c r="A24" s="13"/>
      <c r="B24" s="14" t="s">
        <v>13</v>
      </c>
      <c r="C24" s="27" t="s">
        <v>7</v>
      </c>
      <c r="D24" s="36">
        <v>1.4872685185185185E-2</v>
      </c>
      <c r="E24" s="36">
        <v>3.2673611111111105E-2</v>
      </c>
      <c r="F24" s="36">
        <v>4.9178240740740738E-2</v>
      </c>
      <c r="G24" s="36">
        <v>6.3252314814814817E-2</v>
      </c>
      <c r="H24" s="36">
        <v>6.5729166666666672E-2</v>
      </c>
      <c r="I24" s="36">
        <v>8.8310185185185186E-2</v>
      </c>
      <c r="J24" s="36">
        <v>0.11320601851851853</v>
      </c>
      <c r="K24" s="36">
        <v>0.13773148148148148</v>
      </c>
      <c r="L24" s="36">
        <v>0.16250000000000001</v>
      </c>
      <c r="M24" s="35">
        <v>0.18703703703703703</v>
      </c>
      <c r="N24" s="35">
        <v>0.21273148148148147</v>
      </c>
      <c r="O24" s="35">
        <v>0.23859953703703704</v>
      </c>
      <c r="P24" s="35">
        <v>0.26458333333333334</v>
      </c>
      <c r="Q24" s="34">
        <v>0.2901157407407407</v>
      </c>
      <c r="R24" s="35">
        <v>0.29312500000000002</v>
      </c>
      <c r="S24" s="35">
        <v>0.30548611111111112</v>
      </c>
      <c r="T24" s="35">
        <v>0.31859953703703703</v>
      </c>
      <c r="U24" s="36">
        <v>0.33331018518518518</v>
      </c>
      <c r="V24" s="36">
        <v>0.34932870370370367</v>
      </c>
      <c r="W24" s="36">
        <v>0.36638888888888888</v>
      </c>
      <c r="X24" s="36">
        <v>0.38328703703703698</v>
      </c>
      <c r="Y24" s="36">
        <v>0.39879629629629632</v>
      </c>
      <c r="Z24" s="36">
        <v>0.41531249999999997</v>
      </c>
      <c r="AA24" s="35">
        <v>0.43016203703703698</v>
      </c>
      <c r="AB24" s="35">
        <v>0.44476851851851856</v>
      </c>
      <c r="AC24" s="35">
        <v>0.45957175925925925</v>
      </c>
      <c r="AD24" s="35">
        <v>0.4742824074074074</v>
      </c>
      <c r="AE24" s="35">
        <v>0.48901620370370374</v>
      </c>
      <c r="AF24" s="35">
        <v>0.50370370370370365</v>
      </c>
    </row>
    <row r="25" spans="1:33" ht="15.6" thickBot="1" x14ac:dyDescent="0.3">
      <c r="A25" s="13"/>
      <c r="B25" s="14" t="s">
        <v>13</v>
      </c>
      <c r="C25" s="20" t="s">
        <v>8</v>
      </c>
      <c r="D25" s="29">
        <f>1*$B$71/(D23)</f>
        <v>2.8015564202334629</v>
      </c>
      <c r="E25" s="29">
        <f>1*$B$71/(E23)</f>
        <v>2.3407022106631996</v>
      </c>
      <c r="F25" s="29">
        <f>1*$B$71/(F23)</f>
        <v>2.5245441795231409</v>
      </c>
      <c r="G25" s="29">
        <f>0.8*$B$71/(G23)</f>
        <v>2.3684210526315779</v>
      </c>
      <c r="H25" s="30">
        <f>$G$1*$B$71/G22</f>
        <v>2.5032021957913995</v>
      </c>
      <c r="I25" s="29">
        <f t="shared" ref="I25:Q25" si="22">20*$B$71/I23</f>
        <v>36.904151717068174</v>
      </c>
      <c r="J25" s="29">
        <f t="shared" si="22"/>
        <v>33.472803347280326</v>
      </c>
      <c r="K25" s="29">
        <f t="shared" si="22"/>
        <v>33.97829164700331</v>
      </c>
      <c r="L25" s="29">
        <f t="shared" si="22"/>
        <v>33.644859813084103</v>
      </c>
      <c r="M25" s="29">
        <f t="shared" si="22"/>
        <v>33.962264150943412</v>
      </c>
      <c r="N25" s="29">
        <f t="shared" si="22"/>
        <v>32.432432432432442</v>
      </c>
      <c r="O25" s="29">
        <f t="shared" si="22"/>
        <v>32.214765100671116</v>
      </c>
      <c r="P25" s="29">
        <f t="shared" si="22"/>
        <v>32.071269487750556</v>
      </c>
      <c r="Q25" s="29">
        <f t="shared" si="22"/>
        <v>32.638259292837766</v>
      </c>
      <c r="R25" s="30">
        <f>Q1*$B$71/Q22</f>
        <v>33.424459689482653</v>
      </c>
      <c r="S25" s="29">
        <f t="shared" ref="S25:AE25" si="23">3*$B$71/S23</f>
        <v>10.112359550561806</v>
      </c>
      <c r="T25" s="29">
        <f t="shared" si="23"/>
        <v>9.5322153574580923</v>
      </c>
      <c r="U25" s="29">
        <f t="shared" si="23"/>
        <v>8.4972462627852057</v>
      </c>
      <c r="V25" s="29">
        <f t="shared" si="23"/>
        <v>7.8034682080925011</v>
      </c>
      <c r="W25" s="29">
        <f t="shared" si="23"/>
        <v>7.3270013568520937</v>
      </c>
      <c r="X25" s="29">
        <f t="shared" si="23"/>
        <v>7.3972602739726208</v>
      </c>
      <c r="Y25" s="29">
        <f t="shared" si="23"/>
        <v>8.0597014925372754</v>
      </c>
      <c r="Z25" s="29">
        <f t="shared" si="23"/>
        <v>7.5683251576734616</v>
      </c>
      <c r="AA25" s="29">
        <f t="shared" si="23"/>
        <v>8.4177708495713333</v>
      </c>
      <c r="AB25" s="29">
        <f t="shared" si="23"/>
        <v>8.557844690966661</v>
      </c>
      <c r="AC25" s="29">
        <f t="shared" si="23"/>
        <v>8.4440969507427983</v>
      </c>
      <c r="AD25" s="29">
        <f t="shared" si="23"/>
        <v>8.4972462627852057</v>
      </c>
      <c r="AE25" s="29">
        <f t="shared" si="23"/>
        <v>8.4838963079339873</v>
      </c>
      <c r="AF25" s="29">
        <f>3.2*$B$71/AF23</f>
        <v>9.0780141843972189</v>
      </c>
      <c r="AG25" s="30">
        <f>$AF$1*$B$71/AF22</f>
        <v>8.3500054963174701</v>
      </c>
    </row>
    <row r="26" spans="1:33" ht="16.2" thickBot="1" x14ac:dyDescent="0.35">
      <c r="A26" s="13">
        <v>17</v>
      </c>
      <c r="B26" s="14" t="s">
        <v>14</v>
      </c>
      <c r="C26" s="15" t="s">
        <v>5</v>
      </c>
      <c r="D26" s="16">
        <f>D28</f>
        <v>1.3206018518518518E-2</v>
      </c>
      <c r="E26" s="16">
        <f>E28</f>
        <v>2.8969907407407406E-2</v>
      </c>
      <c r="F26" s="16">
        <f>F28</f>
        <v>4.4085648148148145E-2</v>
      </c>
      <c r="G26" s="16">
        <f>G28</f>
        <v>5.7060185185185186E-2</v>
      </c>
      <c r="H26" s="17">
        <f>H28-G26</f>
        <v>3.4953703703703709E-3</v>
      </c>
      <c r="I26" s="16">
        <f>I28-H28</f>
        <v>2.2430555555555551E-2</v>
      </c>
      <c r="J26" s="16">
        <f>J28-H28</f>
        <v>4.8645833333333346E-2</v>
      </c>
      <c r="K26" s="16">
        <f>K28-H28</f>
        <v>7.4745370370370379E-2</v>
      </c>
      <c r="L26" s="16">
        <f>L28-H28</f>
        <v>0.10159722222222223</v>
      </c>
      <c r="M26" s="16">
        <f>M28-H28</f>
        <v>0.1295486111111111</v>
      </c>
      <c r="N26" s="16">
        <f>N28-H28</f>
        <v>0.16363425925925926</v>
      </c>
      <c r="O26" s="16">
        <f>O28-H28</f>
        <v>0.19407407407407404</v>
      </c>
      <c r="P26" s="16">
        <f>P28-H28</f>
        <v>0.22370370370370371</v>
      </c>
      <c r="Q26" s="16">
        <f>Q28-H28</f>
        <v>0.2507638888888889</v>
      </c>
      <c r="R26" s="18">
        <f>R28-Q28</f>
        <v>4.6527777777777835E-3</v>
      </c>
      <c r="S26" s="19">
        <f>S28-R28</f>
        <v>1.1342592592592626E-2</v>
      </c>
      <c r="T26" s="16">
        <f>T28-R28</f>
        <v>2.3379629629629639E-2</v>
      </c>
      <c r="U26" s="16">
        <f>U28-R28</f>
        <v>3.6041666666666694E-2</v>
      </c>
      <c r="V26" s="16">
        <f>V28-R28</f>
        <v>4.8981481481481459E-2</v>
      </c>
      <c r="W26" s="16">
        <f>W28-R28</f>
        <v>6.24305555555556E-2</v>
      </c>
      <c r="X26" s="16">
        <f>X28-R28</f>
        <v>7.66087962962963E-2</v>
      </c>
      <c r="Y26" s="16">
        <f>Y28-R28</f>
        <v>9.1203703703703731E-2</v>
      </c>
      <c r="Z26" s="16">
        <f>Z28-R28</f>
        <v>0.10523148148148148</v>
      </c>
      <c r="AA26" s="16">
        <f>AA28-R28</f>
        <v>0.11920138888888887</v>
      </c>
      <c r="AB26" s="16">
        <f>AB28-R28</f>
        <v>0.13353009259259258</v>
      </c>
      <c r="AC26" s="16">
        <f>AC28-R28</f>
        <v>0.14774305555555556</v>
      </c>
      <c r="AD26" s="16">
        <f>AD28-R28</f>
        <v>0.16215277777777781</v>
      </c>
      <c r="AE26" s="16">
        <f>AE28-R28</f>
        <v>0.17652777777777778</v>
      </c>
      <c r="AF26" s="16">
        <f>AF28-R28</f>
        <v>0.19098379629629636</v>
      </c>
    </row>
    <row r="27" spans="1:33" ht="16.2" thickBot="1" x14ac:dyDescent="0.35">
      <c r="A27" s="13"/>
      <c r="B27" s="14" t="s">
        <v>14</v>
      </c>
      <c r="C27" s="20" t="s">
        <v>6</v>
      </c>
      <c r="D27" s="21">
        <f>D26</f>
        <v>1.3206018518518518E-2</v>
      </c>
      <c r="E27" s="21">
        <f>E26-D26</f>
        <v>1.576388888888889E-2</v>
      </c>
      <c r="F27" s="21">
        <f>F26-E26</f>
        <v>1.5115740740740739E-2</v>
      </c>
      <c r="G27" s="21">
        <f>G26-F26</f>
        <v>1.2974537037037041E-2</v>
      </c>
      <c r="H27" s="22"/>
      <c r="I27" s="23">
        <f t="shared" ref="I27:Q27" si="24">I28-H28</f>
        <v>2.2430555555555551E-2</v>
      </c>
      <c r="J27" s="23">
        <f t="shared" si="24"/>
        <v>2.6215277777777796E-2</v>
      </c>
      <c r="K27" s="23">
        <f t="shared" si="24"/>
        <v>2.6099537037037032E-2</v>
      </c>
      <c r="L27" s="23">
        <f t="shared" si="24"/>
        <v>2.6851851851851849E-2</v>
      </c>
      <c r="M27" s="23">
        <f t="shared" si="24"/>
        <v>2.7951388888888873E-2</v>
      </c>
      <c r="N27" s="23">
        <f t="shared" si="24"/>
        <v>3.4085648148148157E-2</v>
      </c>
      <c r="O27" s="23">
        <f t="shared" si="24"/>
        <v>3.0439814814814781E-2</v>
      </c>
      <c r="P27" s="23">
        <f t="shared" si="24"/>
        <v>2.9629629629629672E-2</v>
      </c>
      <c r="Q27" s="23">
        <f t="shared" si="24"/>
        <v>2.7060185185185159E-2</v>
      </c>
      <c r="R27" s="24"/>
      <c r="S27" s="25">
        <f t="shared" ref="S27:AF27" si="25">S28-R28</f>
        <v>1.1342592592592626E-2</v>
      </c>
      <c r="T27" s="21">
        <f t="shared" si="25"/>
        <v>1.2037037037037013E-2</v>
      </c>
      <c r="U27" s="21">
        <f t="shared" si="25"/>
        <v>1.2662037037037055E-2</v>
      </c>
      <c r="V27" s="21">
        <f t="shared" si="25"/>
        <v>1.2939814814814765E-2</v>
      </c>
      <c r="W27" s="21">
        <f t="shared" si="25"/>
        <v>1.3449074074074141E-2</v>
      </c>
      <c r="X27" s="21">
        <f t="shared" si="25"/>
        <v>1.41782407407407E-2</v>
      </c>
      <c r="Y27" s="21">
        <f t="shared" si="25"/>
        <v>1.4594907407407431E-2</v>
      </c>
      <c r="Z27" s="21">
        <f t="shared" si="25"/>
        <v>1.402777777777775E-2</v>
      </c>
      <c r="AA27" s="21">
        <f t="shared" si="25"/>
        <v>1.3969907407407389E-2</v>
      </c>
      <c r="AB27" s="21">
        <f t="shared" si="25"/>
        <v>1.4328703703703705E-2</v>
      </c>
      <c r="AC27" s="21">
        <f t="shared" si="25"/>
        <v>1.4212962962962983E-2</v>
      </c>
      <c r="AD27" s="21">
        <f t="shared" si="25"/>
        <v>1.4409722222222254E-2</v>
      </c>
      <c r="AE27" s="21">
        <f t="shared" si="25"/>
        <v>1.4374999999999971E-2</v>
      </c>
      <c r="AF27" s="26">
        <f t="shared" si="25"/>
        <v>1.4456018518518576E-2</v>
      </c>
    </row>
    <row r="28" spans="1:33" ht="15.6" thickBot="1" x14ac:dyDescent="0.3">
      <c r="A28" s="13"/>
      <c r="B28" s="14" t="s">
        <v>14</v>
      </c>
      <c r="C28" s="27" t="s">
        <v>7</v>
      </c>
      <c r="D28" s="36">
        <v>1.3206018518518518E-2</v>
      </c>
      <c r="E28" s="36">
        <v>2.8969907407407406E-2</v>
      </c>
      <c r="F28" s="36">
        <v>4.4085648148148145E-2</v>
      </c>
      <c r="G28" s="36">
        <v>5.7060185185185186E-2</v>
      </c>
      <c r="H28" s="36">
        <v>6.0555555555555557E-2</v>
      </c>
      <c r="I28" s="36">
        <v>8.2986111111111108E-2</v>
      </c>
      <c r="J28" s="35">
        <v>0.1092013888888889</v>
      </c>
      <c r="K28" s="35">
        <v>0.13530092592592594</v>
      </c>
      <c r="L28" s="35">
        <v>0.16215277777777778</v>
      </c>
      <c r="M28" s="36">
        <v>0.19010416666666666</v>
      </c>
      <c r="N28" s="36">
        <v>0.22418981481481481</v>
      </c>
      <c r="O28" s="36">
        <v>0.25462962962962959</v>
      </c>
      <c r="P28" s="36">
        <v>0.28425925925925927</v>
      </c>
      <c r="Q28" s="36">
        <v>0.31131944444444443</v>
      </c>
      <c r="R28" s="36">
        <v>0.31597222222222221</v>
      </c>
      <c r="S28" s="36">
        <v>0.32731481481481484</v>
      </c>
      <c r="T28" s="36">
        <v>0.33935185185185185</v>
      </c>
      <c r="U28" s="36">
        <v>0.3520138888888889</v>
      </c>
      <c r="V28" s="36">
        <v>0.36495370370370367</v>
      </c>
      <c r="W28" s="36">
        <v>0.37840277777777781</v>
      </c>
      <c r="X28" s="36">
        <v>0.39258101851851851</v>
      </c>
      <c r="Y28" s="36">
        <v>0.40717592592592594</v>
      </c>
      <c r="Z28" s="36">
        <v>0.42120370370370369</v>
      </c>
      <c r="AA28" s="36">
        <v>0.43517361111111108</v>
      </c>
      <c r="AB28" s="36">
        <v>0.44950231481481479</v>
      </c>
      <c r="AC28" s="36">
        <v>0.46371527777777777</v>
      </c>
      <c r="AD28" s="36">
        <v>0.47812500000000002</v>
      </c>
      <c r="AE28" s="36">
        <v>0.49249999999999999</v>
      </c>
      <c r="AF28" s="36">
        <v>0.50695601851851857</v>
      </c>
    </row>
    <row r="29" spans="1:33" ht="15.6" thickBot="1" x14ac:dyDescent="0.3">
      <c r="A29" s="13"/>
      <c r="B29" s="14" t="s">
        <v>14</v>
      </c>
      <c r="C29" s="20" t="s">
        <v>8</v>
      </c>
      <c r="D29" s="29">
        <f>1*$B$71/(D27)</f>
        <v>3.1551270815074495</v>
      </c>
      <c r="E29" s="29">
        <f>1*$B$71/(E27)</f>
        <v>2.6431718061674006</v>
      </c>
      <c r="F29" s="29">
        <f>1*$B$71/(F27)</f>
        <v>2.7565084226646253</v>
      </c>
      <c r="G29" s="29">
        <f>0.8*$B$71/(G27)</f>
        <v>2.5691347011596779</v>
      </c>
      <c r="H29" s="30">
        <f>$G$1*$B$71/G26</f>
        <v>2.7748478701825556</v>
      </c>
      <c r="I29" s="29">
        <f t="shared" ref="I29:Q29" si="26">20*$B$71/I27</f>
        <v>37.151702786377712</v>
      </c>
      <c r="J29" s="29">
        <f t="shared" si="26"/>
        <v>31.78807947019865</v>
      </c>
      <c r="K29" s="29">
        <f t="shared" si="26"/>
        <v>31.929046563192909</v>
      </c>
      <c r="L29" s="29">
        <f t="shared" si="26"/>
        <v>31.03448275862069</v>
      </c>
      <c r="M29" s="29">
        <f t="shared" si="26"/>
        <v>29.813664596273306</v>
      </c>
      <c r="N29" s="29">
        <f t="shared" si="26"/>
        <v>24.448217317487259</v>
      </c>
      <c r="O29" s="29">
        <f t="shared" si="26"/>
        <v>27.376425855513336</v>
      </c>
      <c r="P29" s="29">
        <f t="shared" si="26"/>
        <v>28.124999999999957</v>
      </c>
      <c r="Q29" s="29">
        <f t="shared" si="26"/>
        <v>30.795551753635614</v>
      </c>
      <c r="R29" s="30">
        <f>Q1*$B$71/Q26</f>
        <v>29.908612572694544</v>
      </c>
      <c r="S29" s="29">
        <f t="shared" ref="S29:AE29" si="27">3*$B$71/S27</f>
        <v>11.020408163265273</v>
      </c>
      <c r="T29" s="29">
        <f t="shared" si="27"/>
        <v>10.384615384615406</v>
      </c>
      <c r="U29" s="29">
        <f t="shared" si="27"/>
        <v>9.8720292504570253</v>
      </c>
      <c r="V29" s="29">
        <f t="shared" si="27"/>
        <v>9.6601073345259767</v>
      </c>
      <c r="W29" s="29">
        <f t="shared" si="27"/>
        <v>9.2943201376935853</v>
      </c>
      <c r="X29" s="29">
        <f t="shared" si="27"/>
        <v>8.8163265306122707</v>
      </c>
      <c r="Y29" s="29">
        <f t="shared" si="27"/>
        <v>8.5646312450436017</v>
      </c>
      <c r="Z29" s="29">
        <f t="shared" si="27"/>
        <v>8.9108910891089277</v>
      </c>
      <c r="AA29" s="29">
        <f t="shared" si="27"/>
        <v>8.9478044739022486</v>
      </c>
      <c r="AB29" s="29">
        <f t="shared" si="27"/>
        <v>8.7237479806138936</v>
      </c>
      <c r="AC29" s="29">
        <f t="shared" si="27"/>
        <v>8.7947882736156231</v>
      </c>
      <c r="AD29" s="29">
        <f t="shared" si="27"/>
        <v>8.6746987951807029</v>
      </c>
      <c r="AE29" s="29">
        <f t="shared" si="27"/>
        <v>8.6956521739130608</v>
      </c>
      <c r="AF29" s="29">
        <f>3.2*$B$71/AF27</f>
        <v>9.2233787029623322</v>
      </c>
      <c r="AG29" s="30">
        <f>$AF$1*$B$71/AF26</f>
        <v>9.2067147445609319</v>
      </c>
    </row>
    <row r="30" spans="1:33" ht="16.2" thickBot="1" x14ac:dyDescent="0.35">
      <c r="A30" s="13">
        <v>17</v>
      </c>
      <c r="B30" s="14" t="s">
        <v>15</v>
      </c>
      <c r="C30" s="15" t="s">
        <v>5</v>
      </c>
      <c r="D30" s="16">
        <f>D32</f>
        <v>1.1840277777777778E-2</v>
      </c>
      <c r="E30" s="16">
        <f>E32</f>
        <v>2.8171296296296302E-2</v>
      </c>
      <c r="F30" s="16">
        <f>F32</f>
        <v>4.3240740740740739E-2</v>
      </c>
      <c r="G30" s="16">
        <f>G32</f>
        <v>5.634259259259259E-2</v>
      </c>
      <c r="H30" s="17">
        <f>H32-G30</f>
        <v>3.76157407407407E-3</v>
      </c>
      <c r="I30" s="16">
        <f>I32-H32</f>
        <v>2.3425925925925926E-2</v>
      </c>
      <c r="J30" s="16">
        <f>J32-H32</f>
        <v>5.0196759259259267E-2</v>
      </c>
      <c r="K30" s="16">
        <f>K32-H32</f>
        <v>7.6226851851851851E-2</v>
      </c>
      <c r="L30" s="16">
        <f>L32-H32</f>
        <v>0.10215277777777779</v>
      </c>
      <c r="M30" s="16">
        <f>M32-H32</f>
        <v>0.12762731481481482</v>
      </c>
      <c r="N30" s="16">
        <f>N32-H32</f>
        <v>0.15401620370370372</v>
      </c>
      <c r="O30" s="16">
        <f>O32-H32</f>
        <v>0.18017361111111113</v>
      </c>
      <c r="P30" s="16">
        <f>P32-H32</f>
        <v>0.20760416666666667</v>
      </c>
      <c r="Q30" s="16">
        <f>Q32-H32</f>
        <v>0.23343749999999999</v>
      </c>
      <c r="R30" s="18">
        <f>R32-Q32</f>
        <v>1.435185185185206E-3</v>
      </c>
      <c r="S30" s="19">
        <f>S32-R32</f>
        <v>1.2465277777777783E-2</v>
      </c>
      <c r="T30" s="16">
        <f>T32-R32</f>
        <v>2.5752314814814825E-2</v>
      </c>
      <c r="U30" s="16">
        <f>U32-R32</f>
        <v>4.7187499999999993E-2</v>
      </c>
      <c r="V30" s="16">
        <f>V32-R32</f>
        <v>6.3900462962962978E-2</v>
      </c>
      <c r="W30" s="16">
        <f>W32-R32</f>
        <v>7.928240740740744E-2</v>
      </c>
      <c r="X30" s="16">
        <f>X32-R32</f>
        <v>9.4525462962962992E-2</v>
      </c>
      <c r="Y30" s="16">
        <f>Y32-R32</f>
        <v>0.10961805555555554</v>
      </c>
      <c r="Z30" s="16">
        <f>Z32-R32</f>
        <v>0.12388888888888888</v>
      </c>
      <c r="AA30" s="16">
        <f>AA32-R32</f>
        <v>0.13805555555555554</v>
      </c>
      <c r="AB30" s="16">
        <f>AB32-R32</f>
        <v>0.15380787037037041</v>
      </c>
      <c r="AC30" s="16">
        <f>AC32-R32</f>
        <v>0.16961805555555554</v>
      </c>
      <c r="AD30" s="16">
        <f>AD32-R32</f>
        <v>0.18471064814814814</v>
      </c>
      <c r="AE30" s="16">
        <f>AE32-R32</f>
        <v>0.20074074074074072</v>
      </c>
      <c r="AF30" s="16">
        <f>AF32-R32</f>
        <v>0.21675925925925921</v>
      </c>
    </row>
    <row r="31" spans="1:33" ht="16.2" thickBot="1" x14ac:dyDescent="0.35">
      <c r="A31" s="13"/>
      <c r="B31" s="14" t="s">
        <v>15</v>
      </c>
      <c r="C31" s="20" t="s">
        <v>6</v>
      </c>
      <c r="D31" s="21">
        <f>D30</f>
        <v>1.1840277777777778E-2</v>
      </c>
      <c r="E31" s="21">
        <f>E30-D30</f>
        <v>1.6331018518518522E-2</v>
      </c>
      <c r="F31" s="21">
        <f>F30-E30</f>
        <v>1.5069444444444437E-2</v>
      </c>
      <c r="G31" s="21">
        <f>G30-F30</f>
        <v>1.3101851851851851E-2</v>
      </c>
      <c r="H31" s="22"/>
      <c r="I31" s="23">
        <f t="shared" ref="I31:Q31" si="28">I32-H32</f>
        <v>2.3425925925925926E-2</v>
      </c>
      <c r="J31" s="23">
        <f t="shared" si="28"/>
        <v>2.6770833333333341E-2</v>
      </c>
      <c r="K31" s="23">
        <f t="shared" si="28"/>
        <v>2.6030092592592577E-2</v>
      </c>
      <c r="L31" s="23">
        <f t="shared" si="28"/>
        <v>2.5925925925925936E-2</v>
      </c>
      <c r="M31" s="23">
        <f t="shared" si="28"/>
        <v>2.5474537037037032E-2</v>
      </c>
      <c r="N31" s="23">
        <f t="shared" si="28"/>
        <v>2.6388888888888906E-2</v>
      </c>
      <c r="O31" s="23">
        <f t="shared" si="28"/>
        <v>2.6157407407407407E-2</v>
      </c>
      <c r="P31" s="23">
        <f t="shared" si="28"/>
        <v>2.7430555555555541E-2</v>
      </c>
      <c r="Q31" s="23">
        <f t="shared" si="28"/>
        <v>2.5833333333333319E-2</v>
      </c>
      <c r="R31" s="24"/>
      <c r="S31" s="25">
        <f t="shared" ref="S31:AF31" si="29">S32-R32</f>
        <v>1.2465277777777783E-2</v>
      </c>
      <c r="T31" s="21">
        <f t="shared" si="29"/>
        <v>1.3287037037037042E-2</v>
      </c>
      <c r="U31" s="21">
        <f t="shared" si="29"/>
        <v>2.1435185185185168E-2</v>
      </c>
      <c r="V31" s="21">
        <f t="shared" si="29"/>
        <v>1.6712962962962985E-2</v>
      </c>
      <c r="W31" s="21">
        <f t="shared" si="29"/>
        <v>1.5381944444444462E-2</v>
      </c>
      <c r="X31" s="21">
        <f t="shared" si="29"/>
        <v>1.5243055555555551E-2</v>
      </c>
      <c r="Y31" s="21">
        <f t="shared" si="29"/>
        <v>1.5092592592592546E-2</v>
      </c>
      <c r="Z31" s="21">
        <f t="shared" si="29"/>
        <v>1.4270833333333344E-2</v>
      </c>
      <c r="AA31" s="21">
        <f t="shared" si="29"/>
        <v>1.4166666666666661E-2</v>
      </c>
      <c r="AB31" s="21">
        <f t="shared" si="29"/>
        <v>1.5752314814814872E-2</v>
      </c>
      <c r="AC31" s="21">
        <f t="shared" si="29"/>
        <v>1.5810185185185122E-2</v>
      </c>
      <c r="AD31" s="21">
        <f t="shared" si="29"/>
        <v>1.5092592592592602E-2</v>
      </c>
      <c r="AE31" s="21">
        <f t="shared" si="29"/>
        <v>1.6030092592592582E-2</v>
      </c>
      <c r="AF31" s="26">
        <f t="shared" si="29"/>
        <v>1.6018518518518488E-2</v>
      </c>
    </row>
    <row r="32" spans="1:33" ht="15.6" thickBot="1" x14ac:dyDescent="0.3">
      <c r="A32" s="13"/>
      <c r="B32" s="14" t="s">
        <v>15</v>
      </c>
      <c r="C32" s="27" t="s">
        <v>7</v>
      </c>
      <c r="D32" s="35">
        <v>1.1840277777777778E-2</v>
      </c>
      <c r="E32" s="35">
        <v>2.8171296296296302E-2</v>
      </c>
      <c r="F32" s="35">
        <v>4.3240740740740739E-2</v>
      </c>
      <c r="G32" s="35">
        <v>5.634259259259259E-2</v>
      </c>
      <c r="H32" s="36">
        <v>6.010416666666666E-2</v>
      </c>
      <c r="I32" s="36">
        <v>8.3530092592592586E-2</v>
      </c>
      <c r="J32" s="36">
        <v>0.11030092592592593</v>
      </c>
      <c r="K32" s="36">
        <v>0.1363310185185185</v>
      </c>
      <c r="L32" s="36">
        <v>0.16225694444444444</v>
      </c>
      <c r="M32" s="36">
        <v>0.18773148148148147</v>
      </c>
      <c r="N32" s="36">
        <v>0.21412037037037038</v>
      </c>
      <c r="O32" s="36">
        <v>0.24027777777777778</v>
      </c>
      <c r="P32" s="36">
        <v>0.26770833333333333</v>
      </c>
      <c r="Q32" s="36">
        <v>0.29354166666666665</v>
      </c>
      <c r="R32" s="36">
        <v>0.29497685185185185</v>
      </c>
      <c r="S32" s="36">
        <v>0.30744212962962963</v>
      </c>
      <c r="T32" s="36">
        <v>0.32072916666666668</v>
      </c>
      <c r="U32" s="36">
        <v>0.34216435185185184</v>
      </c>
      <c r="V32" s="36">
        <v>0.35887731481481483</v>
      </c>
      <c r="W32" s="36">
        <v>0.37425925925925929</v>
      </c>
      <c r="X32" s="36">
        <v>0.38950231481481484</v>
      </c>
      <c r="Y32" s="36">
        <v>0.40459490740740739</v>
      </c>
      <c r="Z32" s="36">
        <v>0.41886574074074073</v>
      </c>
      <c r="AA32" s="36">
        <v>0.43303240740740739</v>
      </c>
      <c r="AB32" s="36">
        <v>0.44878472222222227</v>
      </c>
      <c r="AC32" s="36">
        <v>0.46459490740740739</v>
      </c>
      <c r="AD32" s="36">
        <v>0.47968749999999999</v>
      </c>
      <c r="AE32" s="36">
        <v>0.49571759259259257</v>
      </c>
      <c r="AF32" s="36">
        <v>0.51173611111111106</v>
      </c>
    </row>
    <row r="33" spans="1:33" ht="15.6" thickBot="1" x14ac:dyDescent="0.3">
      <c r="A33" s="13"/>
      <c r="B33" s="14" t="s">
        <v>15</v>
      </c>
      <c r="C33" s="20" t="s">
        <v>8</v>
      </c>
      <c r="D33" s="29">
        <f>1*$B$71/(D31)</f>
        <v>3.5190615835777126</v>
      </c>
      <c r="E33" s="29">
        <f>1*$B$71/(E31)</f>
        <v>2.5513819985825648</v>
      </c>
      <c r="F33" s="29">
        <f>1*$B$71/(F31)</f>
        <v>2.764976958525347</v>
      </c>
      <c r="G33" s="29">
        <f>0.8*$B$71/(G31)</f>
        <v>2.5441696113074208</v>
      </c>
      <c r="H33" s="30">
        <f>$G$1*$B$71/G30</f>
        <v>2.8101889893179952</v>
      </c>
      <c r="I33" s="29">
        <f t="shared" ref="I33:Q33" si="30">20*$B$71/I31</f>
        <v>35.573122529644266</v>
      </c>
      <c r="J33" s="29">
        <f t="shared" si="30"/>
        <v>31.128404669260689</v>
      </c>
      <c r="K33" s="29">
        <f t="shared" si="30"/>
        <v>32.014228546020469</v>
      </c>
      <c r="L33" s="29">
        <f t="shared" si="30"/>
        <v>32.142857142857125</v>
      </c>
      <c r="M33" s="29">
        <f t="shared" si="30"/>
        <v>32.712403452975927</v>
      </c>
      <c r="N33" s="29">
        <f t="shared" si="30"/>
        <v>31.57894736842103</v>
      </c>
      <c r="O33" s="29">
        <f t="shared" si="30"/>
        <v>31.858407079646014</v>
      </c>
      <c r="P33" s="29">
        <f t="shared" si="30"/>
        <v>30.379746835443051</v>
      </c>
      <c r="Q33" s="29">
        <f t="shared" si="30"/>
        <v>32.258064516129046</v>
      </c>
      <c r="R33" s="30">
        <f>Q1*$B$71/Q30</f>
        <v>32.128514056224901</v>
      </c>
      <c r="S33" s="29">
        <f t="shared" ref="S33:AE33" si="31">3*$B$71/S31</f>
        <v>10.027855153203339</v>
      </c>
      <c r="T33" s="29">
        <f t="shared" si="31"/>
        <v>9.4076655052264773</v>
      </c>
      <c r="U33" s="29">
        <f t="shared" si="31"/>
        <v>5.8315334773218188</v>
      </c>
      <c r="V33" s="29">
        <f t="shared" si="31"/>
        <v>7.4792243767312918</v>
      </c>
      <c r="W33" s="29">
        <f t="shared" si="31"/>
        <v>8.126410835214438</v>
      </c>
      <c r="X33" s="29">
        <f t="shared" si="31"/>
        <v>8.2004555808656061</v>
      </c>
      <c r="Y33" s="29">
        <f t="shared" si="31"/>
        <v>8.2822085889570811</v>
      </c>
      <c r="Z33" s="29">
        <f t="shared" si="31"/>
        <v>8.7591240875912337</v>
      </c>
      <c r="AA33" s="29">
        <f t="shared" si="31"/>
        <v>8.8235294117647101</v>
      </c>
      <c r="AB33" s="29">
        <f t="shared" si="31"/>
        <v>7.9353416605436893</v>
      </c>
      <c r="AC33" s="29">
        <f t="shared" si="31"/>
        <v>7.9062957540263863</v>
      </c>
      <c r="AD33" s="29">
        <f t="shared" si="31"/>
        <v>8.2822085889570509</v>
      </c>
      <c r="AE33" s="29">
        <f t="shared" si="31"/>
        <v>7.7978339350180557</v>
      </c>
      <c r="AF33" s="29">
        <f>3.2*$B$71/AF31</f>
        <v>8.3236994219653333</v>
      </c>
      <c r="AG33" s="30">
        <f>$AF$1*$B$71/AF30</f>
        <v>8.1119179837676221</v>
      </c>
    </row>
    <row r="34" spans="1:33" ht="16.2" thickBot="1" x14ac:dyDescent="0.35">
      <c r="A34" s="13">
        <v>9</v>
      </c>
      <c r="B34" s="14" t="s">
        <v>16</v>
      </c>
      <c r="C34" s="15" t="s">
        <v>5</v>
      </c>
      <c r="D34" s="16">
        <f>D36</f>
        <v>1.3761574074074074E-2</v>
      </c>
      <c r="E34" s="16">
        <f>E36</f>
        <v>2.9953703703703705E-2</v>
      </c>
      <c r="F34" s="16">
        <f>F36</f>
        <v>4.5844907407407404E-2</v>
      </c>
      <c r="G34" s="16">
        <f>G36</f>
        <v>5.9467592592592593E-2</v>
      </c>
      <c r="H34" s="17">
        <f>H36-G34</f>
        <v>5.2314814814814689E-3</v>
      </c>
      <c r="I34" s="16">
        <f>I36-H36</f>
        <v>2.5115740740740744E-2</v>
      </c>
      <c r="J34" s="16">
        <f>J36-H36</f>
        <v>5.3877314814814822E-2</v>
      </c>
      <c r="K34" s="16">
        <f>K36-H36</f>
        <v>8.2581018518518526E-2</v>
      </c>
      <c r="L34" s="16">
        <f>L36-H36</f>
        <v>0.10908564814814815</v>
      </c>
      <c r="M34" s="16">
        <f>M36-H36</f>
        <v>0.13473379629629628</v>
      </c>
      <c r="N34" s="16">
        <f>N36-H36</f>
        <v>0.16192129629629631</v>
      </c>
      <c r="O34" s="16">
        <f>O36-H36</f>
        <v>0.18836805555555558</v>
      </c>
      <c r="P34" s="16">
        <f>P36-H36</f>
        <v>0.21672453703703703</v>
      </c>
      <c r="Q34" s="16">
        <f>Q36-H36</f>
        <v>0.24337962962962967</v>
      </c>
      <c r="R34" s="18">
        <f>R36-Q36</f>
        <v>2.916666666666623E-3</v>
      </c>
      <c r="S34" s="19">
        <f>S36-R36</f>
        <v>1.3946759259259256E-2</v>
      </c>
      <c r="T34" s="16">
        <f>T36-R36</f>
        <v>2.7094907407407387E-2</v>
      </c>
      <c r="U34" s="16">
        <f>U36-R36</f>
        <v>4.0023148148148224E-2</v>
      </c>
      <c r="V34" s="16">
        <f>V36-R36</f>
        <v>5.2928240740740762E-2</v>
      </c>
      <c r="W34" s="16">
        <f>W36-R36</f>
        <v>6.6284722222222259E-2</v>
      </c>
      <c r="X34" s="16">
        <f>X36-R36</f>
        <v>8.001157407407411E-2</v>
      </c>
      <c r="Y34" s="16">
        <f>Y36-R36</f>
        <v>9.3923611111111138E-2</v>
      </c>
      <c r="Z34" s="16">
        <f>Z36-R36</f>
        <v>0.10957175925925927</v>
      </c>
      <c r="AA34" s="16">
        <f>AA36-R36</f>
        <v>0.12744212962962964</v>
      </c>
      <c r="AB34" s="16">
        <f>AB36-R36</f>
        <v>0.14461805555555557</v>
      </c>
      <c r="AC34" s="16">
        <f>AC36-R36</f>
        <v>0.15850694444444446</v>
      </c>
      <c r="AD34" s="16">
        <f>AD36-R36</f>
        <v>0.17604166666666665</v>
      </c>
      <c r="AE34" s="16">
        <f>AE36-R36</f>
        <v>0.19001157407407404</v>
      </c>
      <c r="AF34" s="16">
        <f>AF36-R36</f>
        <v>0.20371527777777781</v>
      </c>
    </row>
    <row r="35" spans="1:33" ht="16.2" thickBot="1" x14ac:dyDescent="0.35">
      <c r="A35" s="13"/>
      <c r="B35" s="14" t="s">
        <v>16</v>
      </c>
      <c r="C35" s="20" t="s">
        <v>6</v>
      </c>
      <c r="D35" s="21">
        <f>D34</f>
        <v>1.3761574074074074E-2</v>
      </c>
      <c r="E35" s="21">
        <f>E34-D34</f>
        <v>1.6192129629629633E-2</v>
      </c>
      <c r="F35" s="21">
        <f>F34-E34</f>
        <v>1.5891203703703699E-2</v>
      </c>
      <c r="G35" s="21">
        <f>G34-F34</f>
        <v>1.3622685185185189E-2</v>
      </c>
      <c r="H35" s="22"/>
      <c r="I35" s="23">
        <f t="shared" ref="I35:Q35" si="32">I36-H36</f>
        <v>2.5115740740740744E-2</v>
      </c>
      <c r="J35" s="23">
        <f t="shared" si="32"/>
        <v>2.8761574074074078E-2</v>
      </c>
      <c r="K35" s="23">
        <f t="shared" si="32"/>
        <v>2.8703703703703703E-2</v>
      </c>
      <c r="L35" s="23">
        <f t="shared" si="32"/>
        <v>2.6504629629629628E-2</v>
      </c>
      <c r="M35" s="23">
        <f t="shared" si="32"/>
        <v>2.5648148148148142E-2</v>
      </c>
      <c r="N35" s="23">
        <f t="shared" si="32"/>
        <v>2.7187500000000031E-2</v>
      </c>
      <c r="O35" s="23">
        <f t="shared" si="32"/>
        <v>2.6446759259259239E-2</v>
      </c>
      <c r="P35" s="23">
        <f t="shared" si="32"/>
        <v>2.8356481481481455E-2</v>
      </c>
      <c r="Q35" s="23">
        <f t="shared" si="32"/>
        <v>2.6655092592592633E-2</v>
      </c>
      <c r="R35" s="24"/>
      <c r="S35" s="25">
        <f t="shared" ref="S35:AF35" si="33">S36-R36</f>
        <v>1.3946759259259256E-2</v>
      </c>
      <c r="T35" s="21">
        <f t="shared" si="33"/>
        <v>1.3148148148148131E-2</v>
      </c>
      <c r="U35" s="21">
        <f t="shared" si="33"/>
        <v>1.2928240740740837E-2</v>
      </c>
      <c r="V35" s="21">
        <f t="shared" si="33"/>
        <v>1.2905092592592537E-2</v>
      </c>
      <c r="W35" s="21">
        <f t="shared" si="33"/>
        <v>1.3356481481481497E-2</v>
      </c>
      <c r="X35" s="21">
        <f t="shared" si="33"/>
        <v>1.3726851851851851E-2</v>
      </c>
      <c r="Y35" s="21">
        <f t="shared" si="33"/>
        <v>1.3912037037037028E-2</v>
      </c>
      <c r="Z35" s="21">
        <f t="shared" si="33"/>
        <v>1.5648148148148133E-2</v>
      </c>
      <c r="AA35" s="21">
        <f t="shared" si="33"/>
        <v>1.787037037037037E-2</v>
      </c>
      <c r="AB35" s="21">
        <f t="shared" si="33"/>
        <v>1.7175925925925928E-2</v>
      </c>
      <c r="AC35" s="21">
        <f t="shared" si="33"/>
        <v>1.3888888888888895E-2</v>
      </c>
      <c r="AD35" s="21">
        <f t="shared" si="33"/>
        <v>1.7534722222222188E-2</v>
      </c>
      <c r="AE35" s="21">
        <f t="shared" si="33"/>
        <v>1.3969907407407389E-2</v>
      </c>
      <c r="AF35" s="26">
        <f t="shared" si="33"/>
        <v>1.3703703703703773E-2</v>
      </c>
    </row>
    <row r="36" spans="1:33" ht="15.6" thickBot="1" x14ac:dyDescent="0.3">
      <c r="A36" s="13"/>
      <c r="B36" s="14" t="s">
        <v>16</v>
      </c>
      <c r="C36" s="27" t="s">
        <v>7</v>
      </c>
      <c r="D36" s="36">
        <v>1.3761574074074074E-2</v>
      </c>
      <c r="E36" s="36">
        <v>2.9953703703703705E-2</v>
      </c>
      <c r="F36" s="36">
        <v>4.5844907407407404E-2</v>
      </c>
      <c r="G36" s="36">
        <v>5.9467592592592593E-2</v>
      </c>
      <c r="H36" s="36">
        <v>6.4699074074074062E-2</v>
      </c>
      <c r="I36" s="36">
        <v>8.9814814814814806E-2</v>
      </c>
      <c r="J36" s="36">
        <v>0.11857638888888888</v>
      </c>
      <c r="K36" s="36">
        <v>0.14728009259259259</v>
      </c>
      <c r="L36" s="36">
        <v>0.17378472222222222</v>
      </c>
      <c r="M36" s="36">
        <v>0.19943287037037036</v>
      </c>
      <c r="N36" s="36">
        <v>0.22662037037037039</v>
      </c>
      <c r="O36" s="36">
        <v>0.25306712962962963</v>
      </c>
      <c r="P36" s="36">
        <v>0.28142361111111108</v>
      </c>
      <c r="Q36" s="36">
        <v>0.30807870370370372</v>
      </c>
      <c r="R36" s="36">
        <v>0.31099537037037034</v>
      </c>
      <c r="S36" s="36">
        <v>0.32494212962962959</v>
      </c>
      <c r="T36" s="36">
        <v>0.33809027777777773</v>
      </c>
      <c r="U36" s="36">
        <v>0.35101851851851856</v>
      </c>
      <c r="V36" s="36">
        <v>0.3639236111111111</v>
      </c>
      <c r="W36" s="36">
        <v>0.3772800925925926</v>
      </c>
      <c r="X36" s="36">
        <v>0.39100694444444445</v>
      </c>
      <c r="Y36" s="36">
        <v>0.40491898148148148</v>
      </c>
      <c r="Z36" s="36">
        <v>0.42056712962962961</v>
      </c>
      <c r="AA36" s="36">
        <v>0.43843749999999998</v>
      </c>
      <c r="AB36" s="36">
        <v>0.45561342592592591</v>
      </c>
      <c r="AC36" s="36">
        <v>0.4695023148148148</v>
      </c>
      <c r="AD36" s="36">
        <v>0.48703703703703699</v>
      </c>
      <c r="AE36" s="36">
        <v>0.50100694444444438</v>
      </c>
      <c r="AF36" s="36">
        <v>0.51471064814814815</v>
      </c>
    </row>
    <row r="37" spans="1:33" ht="15.6" thickBot="1" x14ac:dyDescent="0.3">
      <c r="A37" s="13"/>
      <c r="B37" s="14" t="s">
        <v>16</v>
      </c>
      <c r="C37" s="20" t="s">
        <v>8</v>
      </c>
      <c r="D37" s="29">
        <f>1*$B$71/(D35)</f>
        <v>3.0277544154751892</v>
      </c>
      <c r="E37" s="29">
        <f>1*$B$71/(E35)</f>
        <v>2.5732666190135807</v>
      </c>
      <c r="F37" s="29">
        <f>1*$B$71/(F35)</f>
        <v>2.6219956300072838</v>
      </c>
      <c r="G37" s="29">
        <f>0.8*$B$71/(G35)</f>
        <v>2.4468988954970254</v>
      </c>
      <c r="H37" s="30">
        <f>$G$1*$B$71/G34</f>
        <v>2.6625145971195017</v>
      </c>
      <c r="I37" s="29">
        <f t="shared" ref="I37:Q37" si="34">20*$B$71/I35</f>
        <v>33.179723502304142</v>
      </c>
      <c r="J37" s="29">
        <f t="shared" si="34"/>
        <v>28.973843058350095</v>
      </c>
      <c r="K37" s="29">
        <f t="shared" si="34"/>
        <v>29.032258064516128</v>
      </c>
      <c r="L37" s="29">
        <f t="shared" si="34"/>
        <v>31.441048034934497</v>
      </c>
      <c r="M37" s="29">
        <f t="shared" si="34"/>
        <v>32.490974729241884</v>
      </c>
      <c r="N37" s="29">
        <f t="shared" si="34"/>
        <v>30.651340996168546</v>
      </c>
      <c r="O37" s="29">
        <f t="shared" si="34"/>
        <v>31.509846827133501</v>
      </c>
      <c r="P37" s="29">
        <f t="shared" si="34"/>
        <v>29.387755102040842</v>
      </c>
      <c r="Q37" s="29">
        <f t="shared" si="34"/>
        <v>31.263569257490179</v>
      </c>
      <c r="R37" s="30">
        <f>Q1*$B$71/Q34</f>
        <v>30.816054784097389</v>
      </c>
      <c r="S37" s="29">
        <f t="shared" ref="S37:AE37" si="35">3*$B$71/S35</f>
        <v>8.9626556016597529</v>
      </c>
      <c r="T37" s="29">
        <f t="shared" si="35"/>
        <v>9.5070422535211385</v>
      </c>
      <c r="U37" s="29">
        <f t="shared" si="35"/>
        <v>9.6687555953446012</v>
      </c>
      <c r="V37" s="29">
        <f t="shared" si="35"/>
        <v>9.6860986547085623</v>
      </c>
      <c r="W37" s="29">
        <f t="shared" si="35"/>
        <v>9.3587521663778048</v>
      </c>
      <c r="X37" s="29">
        <f t="shared" si="35"/>
        <v>9.1062394603709951</v>
      </c>
      <c r="Y37" s="29">
        <f t="shared" si="35"/>
        <v>8.9850249584026685</v>
      </c>
      <c r="Z37" s="29">
        <f t="shared" si="35"/>
        <v>7.9881656804733803</v>
      </c>
      <c r="AA37" s="29">
        <f t="shared" si="35"/>
        <v>6.9948186528497409</v>
      </c>
      <c r="AB37" s="29">
        <f t="shared" si="35"/>
        <v>7.2776280323450129</v>
      </c>
      <c r="AC37" s="29">
        <f t="shared" si="35"/>
        <v>8.9999999999999964</v>
      </c>
      <c r="AD37" s="29">
        <f t="shared" si="35"/>
        <v>7.128712871287143</v>
      </c>
      <c r="AE37" s="29">
        <f t="shared" si="35"/>
        <v>8.9478044739022486</v>
      </c>
      <c r="AF37" s="29">
        <f>3.2*$B$71/AF35</f>
        <v>9.7297297297296801</v>
      </c>
      <c r="AG37" s="30">
        <f>$AF$1*$B$71/AF34</f>
        <v>8.6313277654678693</v>
      </c>
    </row>
    <row r="38" spans="1:33" ht="16.2" thickBot="1" x14ac:dyDescent="0.35">
      <c r="A38" s="13">
        <v>14</v>
      </c>
      <c r="B38" s="14" t="s">
        <v>17</v>
      </c>
      <c r="C38" s="15" t="s">
        <v>5</v>
      </c>
      <c r="D38" s="16">
        <f>D40</f>
        <v>1.0925925925925924E-2</v>
      </c>
      <c r="E38" s="16">
        <f>E40</f>
        <v>2.4930555555555553E-2</v>
      </c>
      <c r="F38" s="16">
        <f>F40</f>
        <v>3.72337962962963E-2</v>
      </c>
      <c r="G38" s="16">
        <f>G40</f>
        <v>4.7893518518518523E-2</v>
      </c>
      <c r="H38" s="17">
        <f>H40-G38</f>
        <v>2.2800925925925836E-3</v>
      </c>
      <c r="I38" s="16">
        <f>I40-H40</f>
        <v>2.3032407407407411E-2</v>
      </c>
      <c r="J38" s="16">
        <f>J40-H40</f>
        <v>4.7743055555555559E-2</v>
      </c>
      <c r="K38" s="16">
        <f>K40-H40</f>
        <v>7.2569444444444436E-2</v>
      </c>
      <c r="L38" s="16">
        <f>L40-H40</f>
        <v>9.7974537037037041E-2</v>
      </c>
      <c r="M38" s="16">
        <f>M40-H40</f>
        <v>0.12239583333333334</v>
      </c>
      <c r="N38" s="16">
        <f>N40-H40</f>
        <v>0.1486689814814815</v>
      </c>
      <c r="O38" s="16">
        <f>O40-H40</f>
        <v>0.17494212962962963</v>
      </c>
      <c r="P38" s="16">
        <f>P40-H40</f>
        <v>0.20289351851851853</v>
      </c>
      <c r="Q38" s="16">
        <f>Q40-H40</f>
        <v>0.22946759259259261</v>
      </c>
      <c r="R38" s="18">
        <f>R40-Q40</f>
        <v>3.5763888888888928E-3</v>
      </c>
      <c r="S38" s="19">
        <f>S40-R40</f>
        <v>1.1909722222222197E-2</v>
      </c>
      <c r="T38" s="16">
        <f>T40-R40</f>
        <v>2.5763888888888864E-2</v>
      </c>
      <c r="U38" s="16">
        <f>U40-R40</f>
        <v>4.0983796296296282E-2</v>
      </c>
      <c r="V38" s="16">
        <f>V40-R40</f>
        <v>5.7858796296296255E-2</v>
      </c>
      <c r="W38" s="16">
        <f>W40-R40</f>
        <v>7.6145833333333357E-2</v>
      </c>
      <c r="X38" s="16">
        <f>X40-R40</f>
        <v>9.4606481481481486E-2</v>
      </c>
      <c r="Y38" s="16">
        <f>Y40-R40</f>
        <v>0.11320601851851847</v>
      </c>
      <c r="Z38" s="16">
        <f>Z40-R40</f>
        <v>0.13099537037037035</v>
      </c>
      <c r="AA38" s="37">
        <f>AA40-R40</f>
        <v>0.14989583333333334</v>
      </c>
      <c r="AB38" s="16">
        <f>AB40-R40</f>
        <v>0.16704861111111113</v>
      </c>
      <c r="AC38" s="16">
        <f>AC40-R40</f>
        <v>0.18623842592592593</v>
      </c>
      <c r="AD38" s="16">
        <f>AD40-R40</f>
        <v>0.20381944444444439</v>
      </c>
      <c r="AE38" s="16">
        <f>AE40-R40</f>
        <v>0.22090277777777778</v>
      </c>
      <c r="AF38" s="16">
        <f>AF40-R40</f>
        <v>0.23834490740740744</v>
      </c>
    </row>
    <row r="39" spans="1:33" ht="16.2" thickBot="1" x14ac:dyDescent="0.35">
      <c r="A39" s="13"/>
      <c r="B39" s="14" t="s">
        <v>17</v>
      </c>
      <c r="C39" s="20" t="s">
        <v>6</v>
      </c>
      <c r="D39" s="21">
        <f>D38</f>
        <v>1.0925925925925924E-2</v>
      </c>
      <c r="E39" s="21">
        <f>E38-D38</f>
        <v>1.4004629629629629E-2</v>
      </c>
      <c r="F39" s="21">
        <f>F38-E38</f>
        <v>1.2303240740740747E-2</v>
      </c>
      <c r="G39" s="21">
        <f>G38-F38</f>
        <v>1.0659722222222223E-2</v>
      </c>
      <c r="H39" s="22"/>
      <c r="I39" s="23">
        <f t="shared" ref="I39:Q39" si="36">I40-H40</f>
        <v>2.3032407407407411E-2</v>
      </c>
      <c r="J39" s="23">
        <f t="shared" si="36"/>
        <v>2.4710648148148148E-2</v>
      </c>
      <c r="K39" s="23">
        <f t="shared" si="36"/>
        <v>2.4826388888888884E-2</v>
      </c>
      <c r="L39" s="23">
        <f t="shared" si="36"/>
        <v>2.540509259259259E-2</v>
      </c>
      <c r="M39" s="23">
        <f t="shared" si="36"/>
        <v>2.4421296296296302E-2</v>
      </c>
      <c r="N39" s="23">
        <f t="shared" si="36"/>
        <v>2.6273148148148157E-2</v>
      </c>
      <c r="O39" s="23">
        <f t="shared" si="36"/>
        <v>2.6273148148148129E-2</v>
      </c>
      <c r="P39" s="23">
        <f t="shared" si="36"/>
        <v>2.7951388888888901E-2</v>
      </c>
      <c r="Q39" s="23">
        <f t="shared" si="36"/>
        <v>2.6574074074074083E-2</v>
      </c>
      <c r="R39" s="24"/>
      <c r="S39" s="25">
        <f t="shared" ref="S39:AF39" si="37">S40-R40</f>
        <v>1.1909722222222197E-2</v>
      </c>
      <c r="T39" s="21">
        <f t="shared" si="37"/>
        <v>1.3854166666666667E-2</v>
      </c>
      <c r="U39" s="21">
        <f t="shared" si="37"/>
        <v>1.5219907407407418E-2</v>
      </c>
      <c r="V39" s="21">
        <f t="shared" si="37"/>
        <v>1.6874999999999973E-2</v>
      </c>
      <c r="W39" s="21">
        <f t="shared" si="37"/>
        <v>1.8287037037037102E-2</v>
      </c>
      <c r="X39" s="21">
        <f t="shared" si="37"/>
        <v>1.8460648148148129E-2</v>
      </c>
      <c r="Y39" s="21">
        <f t="shared" si="37"/>
        <v>1.8599537037036984E-2</v>
      </c>
      <c r="Z39" s="21">
        <f t="shared" si="37"/>
        <v>1.7789351851851876E-2</v>
      </c>
      <c r="AA39" s="21">
        <f t="shared" si="37"/>
        <v>1.8900462962962994E-2</v>
      </c>
      <c r="AB39" s="21">
        <f t="shared" si="37"/>
        <v>1.7152777777777795E-2</v>
      </c>
      <c r="AC39" s="21">
        <f t="shared" si="37"/>
        <v>1.9189814814814798E-2</v>
      </c>
      <c r="AD39" s="21">
        <f t="shared" si="37"/>
        <v>1.7581018518518454E-2</v>
      </c>
      <c r="AE39" s="21">
        <f t="shared" si="37"/>
        <v>1.7083333333333395E-2</v>
      </c>
      <c r="AF39" s="26">
        <f t="shared" si="37"/>
        <v>1.7442129629629655E-2</v>
      </c>
    </row>
    <row r="40" spans="1:33" ht="16.2" thickBot="1" x14ac:dyDescent="0.35">
      <c r="A40" s="13"/>
      <c r="B40" s="14" t="s">
        <v>17</v>
      </c>
      <c r="C40" s="27" t="s">
        <v>7</v>
      </c>
      <c r="D40" s="33">
        <v>1.0925925925925924E-2</v>
      </c>
      <c r="E40" s="31">
        <v>2.4930555555555553E-2</v>
      </c>
      <c r="F40" s="31">
        <v>3.72337962962963E-2</v>
      </c>
      <c r="G40" s="31">
        <v>4.7893518518518523E-2</v>
      </c>
      <c r="H40" s="31">
        <v>5.0173611111111106E-2</v>
      </c>
      <c r="I40" s="31">
        <v>7.3206018518518517E-2</v>
      </c>
      <c r="J40" s="31">
        <v>9.7916666666666666E-2</v>
      </c>
      <c r="K40" s="33">
        <v>0.12274305555555555</v>
      </c>
      <c r="L40" s="33">
        <v>0.14814814814814814</v>
      </c>
      <c r="M40" s="33">
        <v>0.17256944444444444</v>
      </c>
      <c r="N40" s="33">
        <v>0.1988425925925926</v>
      </c>
      <c r="O40" s="33">
        <v>0.22511574074074073</v>
      </c>
      <c r="P40" s="33">
        <v>0.25306712962962963</v>
      </c>
      <c r="Q40" s="33">
        <v>0.27964120370370371</v>
      </c>
      <c r="R40" s="33">
        <v>0.2832175925925926</v>
      </c>
      <c r="S40" s="33">
        <v>0.2951273148148148</v>
      </c>
      <c r="T40" s="33">
        <v>0.30898148148148147</v>
      </c>
      <c r="U40" s="33">
        <v>0.32420138888888889</v>
      </c>
      <c r="V40" s="34">
        <v>0.34107638888888886</v>
      </c>
      <c r="W40" s="35">
        <v>0.35936342592592596</v>
      </c>
      <c r="X40" s="35">
        <v>0.37782407407407409</v>
      </c>
      <c r="Y40" s="35">
        <v>0.39642361111111107</v>
      </c>
      <c r="Z40" s="35">
        <v>0.41421296296296295</v>
      </c>
      <c r="AA40" s="36">
        <v>0.43311342592592594</v>
      </c>
      <c r="AB40" s="36">
        <v>0.45026620370370374</v>
      </c>
      <c r="AC40" s="36">
        <v>0.46945601851851854</v>
      </c>
      <c r="AD40" s="36">
        <v>0.48703703703703699</v>
      </c>
      <c r="AE40" s="36">
        <v>0.50412037037037039</v>
      </c>
      <c r="AF40" s="36">
        <v>0.52156250000000004</v>
      </c>
    </row>
    <row r="41" spans="1:33" ht="15.6" thickBot="1" x14ac:dyDescent="0.3">
      <c r="A41" s="13"/>
      <c r="B41" s="14" t="s">
        <v>17</v>
      </c>
      <c r="C41" s="20" t="s">
        <v>8</v>
      </c>
      <c r="D41" s="29">
        <f>1*$B$71/(D39)</f>
        <v>3.8135593220338988</v>
      </c>
      <c r="E41" s="29">
        <f>1*$B$71/(E39)</f>
        <v>2.9752066115702478</v>
      </c>
      <c r="F41" s="29">
        <f>1*$B$71/(F39)</f>
        <v>3.3866415804327357</v>
      </c>
      <c r="G41" s="29">
        <f>0.8*$B$71/(G39)</f>
        <v>3.1270358306188921</v>
      </c>
      <c r="H41" s="30">
        <f>$G$1*$B$71/G38</f>
        <v>3.3059449009183175</v>
      </c>
      <c r="I41" s="29">
        <f t="shared" ref="I41:Q41" si="38">20*$B$71/I39</f>
        <v>36.180904522613055</v>
      </c>
      <c r="J41" s="29">
        <f t="shared" si="38"/>
        <v>33.723653395784538</v>
      </c>
      <c r="K41" s="29">
        <f t="shared" si="38"/>
        <v>33.566433566433567</v>
      </c>
      <c r="L41" s="29">
        <f t="shared" si="38"/>
        <v>32.801822323462417</v>
      </c>
      <c r="M41" s="29">
        <f t="shared" si="38"/>
        <v>34.123222748815152</v>
      </c>
      <c r="N41" s="29">
        <f t="shared" si="38"/>
        <v>31.718061674008798</v>
      </c>
      <c r="O41" s="29">
        <f t="shared" si="38"/>
        <v>31.71806167400883</v>
      </c>
      <c r="P41" s="29">
        <f t="shared" si="38"/>
        <v>29.813664596273277</v>
      </c>
      <c r="Q41" s="29">
        <f t="shared" si="38"/>
        <v>31.358885017421589</v>
      </c>
      <c r="R41" s="30">
        <f>Q1*$B$71/Q38</f>
        <v>32.684353878745078</v>
      </c>
      <c r="S41" s="29">
        <f t="shared" ref="S41:AE41" si="39">3*$B$71/S39</f>
        <v>10.495626822157456</v>
      </c>
      <c r="T41" s="29">
        <f t="shared" si="39"/>
        <v>9.022556390977444</v>
      </c>
      <c r="U41" s="29">
        <f t="shared" si="39"/>
        <v>8.2129277566539862</v>
      </c>
      <c r="V41" s="29">
        <f t="shared" si="39"/>
        <v>7.407407407407419</v>
      </c>
      <c r="W41" s="29">
        <f t="shared" si="39"/>
        <v>6.8354430379746596</v>
      </c>
      <c r="X41" s="29">
        <f t="shared" si="39"/>
        <v>6.7711598746081574</v>
      </c>
      <c r="Y41" s="29">
        <f t="shared" si="39"/>
        <v>6.7205973864343687</v>
      </c>
      <c r="Z41" s="29">
        <f t="shared" si="39"/>
        <v>7.026675341574486</v>
      </c>
      <c r="AA41" s="29">
        <f t="shared" si="39"/>
        <v>6.6135946111451211</v>
      </c>
      <c r="AB41" s="29">
        <f t="shared" si="39"/>
        <v>7.2874493927125439</v>
      </c>
      <c r="AC41" s="29">
        <f t="shared" si="39"/>
        <v>6.513872135102539</v>
      </c>
      <c r="AD41" s="29">
        <f t="shared" si="39"/>
        <v>7.1099407504937719</v>
      </c>
      <c r="AE41" s="29">
        <f t="shared" si="39"/>
        <v>7.317073170731681</v>
      </c>
      <c r="AF41" s="29">
        <f>3.2*$B$71/AF39</f>
        <v>7.6443264764432541</v>
      </c>
      <c r="AG41" s="30">
        <f>$AF$1*$B$71/AF38</f>
        <v>7.3772641188753454</v>
      </c>
    </row>
    <row r="42" spans="1:33" ht="16.2" thickBot="1" x14ac:dyDescent="0.35">
      <c r="A42" s="38"/>
      <c r="B42" s="14" t="s">
        <v>18</v>
      </c>
      <c r="C42" s="15" t="s">
        <v>5</v>
      </c>
      <c r="D42" s="16">
        <f>D44</f>
        <v>1.4560185185185183E-2</v>
      </c>
      <c r="E42" s="16">
        <f>E44</f>
        <v>3.1006944444444445E-2</v>
      </c>
      <c r="F42" s="16">
        <f>F44</f>
        <v>4.7118055555555559E-2</v>
      </c>
      <c r="G42" s="16">
        <f>G44</f>
        <v>6.1111111111111116E-2</v>
      </c>
      <c r="H42" s="17">
        <f>H44-G42</f>
        <v>2.881944444444437E-3</v>
      </c>
      <c r="I42" s="16">
        <f>I44-H44</f>
        <v>2.4085648148148148E-2</v>
      </c>
      <c r="J42" s="16">
        <f>J44-H44</f>
        <v>5.0590277777777776E-2</v>
      </c>
      <c r="K42" s="16">
        <f>K44-H44</f>
        <v>7.6747685185185197E-2</v>
      </c>
      <c r="L42" s="16">
        <f>L44-H44</f>
        <v>0.10383101851851852</v>
      </c>
      <c r="M42" s="16">
        <f>M44-H44</f>
        <v>0.13050925925925927</v>
      </c>
      <c r="N42" s="16">
        <f>N44-H44</f>
        <v>0.16048611111111111</v>
      </c>
      <c r="O42" s="16">
        <f>O44-H44</f>
        <v>0.19422453703703701</v>
      </c>
      <c r="P42" s="16">
        <f>P44-H44</f>
        <v>0.22315972222222219</v>
      </c>
      <c r="Q42" s="16">
        <f>Q44-H44</f>
        <v>0.25207175925925923</v>
      </c>
      <c r="R42" s="18">
        <f>R44-Q44</f>
        <v>2.2222222222222365E-3</v>
      </c>
      <c r="S42" s="19">
        <f>S44-R44</f>
        <v>1.2060185185185202E-2</v>
      </c>
      <c r="T42" s="16">
        <f>T44-R44</f>
        <v>2.4548611111111063E-2</v>
      </c>
      <c r="U42" s="16">
        <f>U44-R44</f>
        <v>3.7442129629629617E-2</v>
      </c>
      <c r="V42" s="16">
        <f>V44-R44</f>
        <v>5.0601851851851842E-2</v>
      </c>
      <c r="W42" s="16">
        <f>W44-R44</f>
        <v>6.4351851851851882E-2</v>
      </c>
      <c r="X42" s="16">
        <f>X44-R44</f>
        <v>8.3298611111111087E-2</v>
      </c>
      <c r="Y42" s="16">
        <f>Y44-R44</f>
        <v>0.10980324074074072</v>
      </c>
      <c r="Z42" s="16">
        <f>Z44-R44</f>
        <v>0.12399305555555551</v>
      </c>
      <c r="AA42" s="16">
        <f>AA44-R44</f>
        <v>0.13723379629629628</v>
      </c>
      <c r="AB42" s="16">
        <f>AB44-R44</f>
        <v>0.15104166666666669</v>
      </c>
      <c r="AC42" s="16">
        <f>AC44-R44</f>
        <v>0.16593750000000002</v>
      </c>
      <c r="AD42" s="16">
        <f>AD44-R44</f>
        <v>0.19026620370370367</v>
      </c>
      <c r="AE42" s="16">
        <f>AE44-R44</f>
        <v>0.20527777777777773</v>
      </c>
      <c r="AF42" s="16">
        <f>AF44-R44</f>
        <v>0.22005787037037045</v>
      </c>
    </row>
    <row r="43" spans="1:33" ht="16.2" thickBot="1" x14ac:dyDescent="0.35">
      <c r="A43" s="38"/>
      <c r="B43" s="14" t="s">
        <v>18</v>
      </c>
      <c r="C43" s="20" t="s">
        <v>6</v>
      </c>
      <c r="D43" s="21">
        <f>D42</f>
        <v>1.4560185185185183E-2</v>
      </c>
      <c r="E43" s="21">
        <f>E42-D42</f>
        <v>1.6446759259259262E-2</v>
      </c>
      <c r="F43" s="21">
        <f>F42-E42</f>
        <v>1.6111111111111114E-2</v>
      </c>
      <c r="G43" s="21">
        <f>G42-F42</f>
        <v>1.3993055555555557E-2</v>
      </c>
      <c r="H43" s="22"/>
      <c r="I43" s="23">
        <f t="shared" ref="I43:Q43" si="40">I44-H44</f>
        <v>2.4085648148148148E-2</v>
      </c>
      <c r="J43" s="23">
        <f t="shared" si="40"/>
        <v>2.6504629629629628E-2</v>
      </c>
      <c r="K43" s="23">
        <f t="shared" si="40"/>
        <v>2.6157407407407421E-2</v>
      </c>
      <c r="L43" s="23">
        <f t="shared" si="40"/>
        <v>2.708333333333332E-2</v>
      </c>
      <c r="M43" s="23">
        <f t="shared" si="40"/>
        <v>2.6678240740740766E-2</v>
      </c>
      <c r="N43" s="23">
        <f t="shared" si="40"/>
        <v>2.9976851851851838E-2</v>
      </c>
      <c r="O43" s="23">
        <f t="shared" si="40"/>
        <v>3.3738425925925908E-2</v>
      </c>
      <c r="P43" s="23">
        <f t="shared" si="40"/>
        <v>2.8935185185185175E-2</v>
      </c>
      <c r="Q43" s="23">
        <f t="shared" si="40"/>
        <v>2.8912037037037042E-2</v>
      </c>
      <c r="R43" s="24"/>
      <c r="S43" s="25">
        <f t="shared" ref="S43:AF43" si="41">S44-R44</f>
        <v>1.2060185185185202E-2</v>
      </c>
      <c r="T43" s="21">
        <f t="shared" si="41"/>
        <v>1.2488425925925861E-2</v>
      </c>
      <c r="U43" s="21">
        <f t="shared" si="41"/>
        <v>1.2893518518518554E-2</v>
      </c>
      <c r="V43" s="21">
        <f t="shared" si="41"/>
        <v>1.3159722222222225E-2</v>
      </c>
      <c r="W43" s="21">
        <f t="shared" si="41"/>
        <v>1.375000000000004E-2</v>
      </c>
      <c r="X43" s="21">
        <f t="shared" si="41"/>
        <v>1.8946759259259205E-2</v>
      </c>
      <c r="Y43" s="21">
        <f t="shared" si="41"/>
        <v>2.6504629629629628E-2</v>
      </c>
      <c r="Z43" s="21">
        <f t="shared" si="41"/>
        <v>1.4189814814814794E-2</v>
      </c>
      <c r="AA43" s="21">
        <f t="shared" si="41"/>
        <v>1.3240740740740775E-2</v>
      </c>
      <c r="AB43" s="21">
        <f t="shared" si="41"/>
        <v>1.3807870370370401E-2</v>
      </c>
      <c r="AC43" s="21">
        <f t="shared" si="41"/>
        <v>1.489583333333333E-2</v>
      </c>
      <c r="AD43" s="21">
        <f t="shared" si="41"/>
        <v>2.4328703703703658E-2</v>
      </c>
      <c r="AE43" s="21">
        <f t="shared" si="41"/>
        <v>1.5011574074074052E-2</v>
      </c>
      <c r="AF43" s="26">
        <f t="shared" si="41"/>
        <v>1.478009259259272E-2</v>
      </c>
    </row>
    <row r="44" spans="1:33" ht="15.6" thickBot="1" x14ac:dyDescent="0.3">
      <c r="A44" s="38"/>
      <c r="B44" s="14" t="s">
        <v>18</v>
      </c>
      <c r="C44" s="27" t="s">
        <v>7</v>
      </c>
      <c r="D44" s="36">
        <v>1.4560185185185183E-2</v>
      </c>
      <c r="E44" s="36">
        <v>3.1006944444444445E-2</v>
      </c>
      <c r="F44" s="36">
        <v>4.7118055555555559E-2</v>
      </c>
      <c r="G44" s="36">
        <v>6.1111111111111116E-2</v>
      </c>
      <c r="H44" s="36">
        <v>6.3993055555555553E-2</v>
      </c>
      <c r="I44" s="36">
        <v>8.8078703703703701E-2</v>
      </c>
      <c r="J44" s="36">
        <v>0.11458333333333333</v>
      </c>
      <c r="K44" s="36">
        <v>0.14074074074074075</v>
      </c>
      <c r="L44" s="36">
        <v>0.16782407407407407</v>
      </c>
      <c r="M44" s="36">
        <v>0.19450231481481484</v>
      </c>
      <c r="N44" s="36">
        <v>0.22447916666666667</v>
      </c>
      <c r="O44" s="36">
        <v>0.25821759259259258</v>
      </c>
      <c r="P44" s="36">
        <v>0.28715277777777776</v>
      </c>
      <c r="Q44" s="36">
        <v>0.3160648148148148</v>
      </c>
      <c r="R44" s="36">
        <v>0.31828703703703703</v>
      </c>
      <c r="S44" s="36">
        <v>0.33034722222222224</v>
      </c>
      <c r="T44" s="36">
        <v>0.3428356481481481</v>
      </c>
      <c r="U44" s="36">
        <v>0.35572916666666665</v>
      </c>
      <c r="V44" s="36">
        <v>0.36888888888888888</v>
      </c>
      <c r="W44" s="36">
        <v>0.38263888888888892</v>
      </c>
      <c r="X44" s="36">
        <v>0.40158564814814812</v>
      </c>
      <c r="Y44" s="36">
        <v>0.42809027777777775</v>
      </c>
      <c r="Z44" s="36">
        <v>0.44228009259259254</v>
      </c>
      <c r="AA44" s="36">
        <v>0.45552083333333332</v>
      </c>
      <c r="AB44" s="36">
        <v>0.46932870370370372</v>
      </c>
      <c r="AC44" s="36">
        <v>0.48422453703703705</v>
      </c>
      <c r="AD44" s="36">
        <v>0.50855324074074071</v>
      </c>
      <c r="AE44" s="36">
        <v>0.52356481481481476</v>
      </c>
      <c r="AF44" s="36">
        <v>0.53834490740740748</v>
      </c>
    </row>
    <row r="45" spans="1:33" ht="15.6" thickBot="1" x14ac:dyDescent="0.3">
      <c r="A45" s="39">
        <v>19</v>
      </c>
      <c r="B45" s="14" t="s">
        <v>18</v>
      </c>
      <c r="C45" s="20" t="s">
        <v>8</v>
      </c>
      <c r="D45" s="29">
        <f>1*$B$71/(D43)</f>
        <v>2.8616852146263914</v>
      </c>
      <c r="E45" s="29">
        <f>1*$B$71/(E43)</f>
        <v>2.5334271639690353</v>
      </c>
      <c r="F45" s="29">
        <f>1*$B$71/(F43)</f>
        <v>2.5862068965517233</v>
      </c>
      <c r="G45" s="29">
        <f>0.8*$B$71/(G43)</f>
        <v>2.3821339950372207</v>
      </c>
      <c r="H45" s="30">
        <f>$G$1*$B$71/G42</f>
        <v>2.5909090909090904</v>
      </c>
      <c r="I45" s="29">
        <f t="shared" ref="I45:Q45" si="42">20*$B$71/I43</f>
        <v>34.598750600672751</v>
      </c>
      <c r="J45" s="29">
        <f t="shared" si="42"/>
        <v>31.441048034934497</v>
      </c>
      <c r="K45" s="29">
        <f t="shared" si="42"/>
        <v>31.858407079646</v>
      </c>
      <c r="L45" s="29">
        <f t="shared" si="42"/>
        <v>30.769230769230781</v>
      </c>
      <c r="M45" s="29">
        <f t="shared" si="42"/>
        <v>31.236442516268948</v>
      </c>
      <c r="N45" s="29">
        <f t="shared" si="42"/>
        <v>27.799227799227811</v>
      </c>
      <c r="O45" s="29">
        <f t="shared" si="42"/>
        <v>24.69982847341339</v>
      </c>
      <c r="P45" s="29">
        <f t="shared" si="42"/>
        <v>28.800000000000008</v>
      </c>
      <c r="Q45" s="29">
        <f t="shared" si="42"/>
        <v>28.8230584467574</v>
      </c>
      <c r="R45" s="30">
        <f>Q1*$B$71/Q42</f>
        <v>29.753432205335418</v>
      </c>
      <c r="S45" s="29">
        <f t="shared" ref="S45:AE45" si="43">3*$B$71/S43</f>
        <v>10.364683301343556</v>
      </c>
      <c r="T45" s="29">
        <f t="shared" si="43"/>
        <v>10.009267840593195</v>
      </c>
      <c r="U45" s="29">
        <f t="shared" si="43"/>
        <v>9.6947935368042817</v>
      </c>
      <c r="V45" s="29">
        <f t="shared" si="43"/>
        <v>9.4986807387862768</v>
      </c>
      <c r="W45" s="29">
        <f t="shared" si="43"/>
        <v>9.0909090909090651</v>
      </c>
      <c r="X45" s="29">
        <f t="shared" si="43"/>
        <v>6.5974343310934822</v>
      </c>
      <c r="Y45" s="29">
        <f t="shared" si="43"/>
        <v>4.716157205240175</v>
      </c>
      <c r="Z45" s="29">
        <f t="shared" si="43"/>
        <v>8.8091353996737478</v>
      </c>
      <c r="AA45" s="29">
        <f t="shared" si="43"/>
        <v>9.4405594405594169</v>
      </c>
      <c r="AB45" s="29">
        <f t="shared" si="43"/>
        <v>9.0528080469404664</v>
      </c>
      <c r="AC45" s="29">
        <f t="shared" si="43"/>
        <v>8.3916083916083934</v>
      </c>
      <c r="AD45" s="29">
        <f t="shared" si="43"/>
        <v>5.1379638439581452</v>
      </c>
      <c r="AE45" s="29">
        <f t="shared" si="43"/>
        <v>8.3269082498072589</v>
      </c>
      <c r="AF45" s="29">
        <f>3.2*$B$71/AF43</f>
        <v>9.0211433046201268</v>
      </c>
      <c r="AG45" s="30">
        <f>$AF$1*$B$71/AF42</f>
        <v>7.9903224109819568</v>
      </c>
    </row>
    <row r="46" spans="1:33" ht="16.2" thickBot="1" x14ac:dyDescent="0.35">
      <c r="A46" s="38"/>
      <c r="B46" s="14" t="s">
        <v>19</v>
      </c>
      <c r="C46" s="15" t="s">
        <v>5</v>
      </c>
      <c r="D46" s="16">
        <f>D48</f>
        <v>1.3715277777777778E-2</v>
      </c>
      <c r="E46" s="16">
        <f>E48</f>
        <v>3.0173611111111113E-2</v>
      </c>
      <c r="F46" s="16">
        <f>F48</f>
        <v>4.7129629629629632E-2</v>
      </c>
      <c r="G46" s="16">
        <f>G48</f>
        <v>6.1724537037037036E-2</v>
      </c>
      <c r="H46" s="17">
        <f>H48-G46</f>
        <v>8.5648148148147196E-4</v>
      </c>
      <c r="I46" s="16">
        <f>I48-H48</f>
        <v>3.244212962962964E-2</v>
      </c>
      <c r="J46" s="16">
        <f>J48-H48</f>
        <v>7.5613425925925917E-2</v>
      </c>
      <c r="K46" s="16">
        <f>K48-H48</f>
        <v>0.11537037037037036</v>
      </c>
      <c r="L46" s="16">
        <f>L48-H48</f>
        <v>0.14731481481481479</v>
      </c>
      <c r="M46" s="16">
        <f>M48-H48</f>
        <v>0.18331018518518516</v>
      </c>
      <c r="N46" s="16">
        <f>N48-H48</f>
        <v>0.21936342592592595</v>
      </c>
      <c r="O46" s="16">
        <f>O48-H48</f>
        <v>0.25946759259259261</v>
      </c>
      <c r="P46" s="16">
        <f>P48-H48</f>
        <v>0.2948263888888889</v>
      </c>
      <c r="Q46" s="16">
        <f>Q48-H48</f>
        <v>0.32548611111111114</v>
      </c>
      <c r="R46" s="18">
        <f>R48-Q48</f>
        <v>2.3148148148148251E-3</v>
      </c>
      <c r="S46" s="19">
        <f>S48-R48</f>
        <v>1.0659722222222223E-2</v>
      </c>
      <c r="T46" s="16">
        <f>T48-R48</f>
        <v>2.1620370370370345E-2</v>
      </c>
      <c r="U46" s="16">
        <f>U48-R48</f>
        <v>3.2916666666666705E-2</v>
      </c>
      <c r="V46" s="16">
        <f>V48-R48</f>
        <v>4.4131944444444404E-2</v>
      </c>
      <c r="W46" s="16">
        <f>W48-R48</f>
        <v>5.5439814814814803E-2</v>
      </c>
      <c r="X46" s="16">
        <f>X48-R48</f>
        <v>6.6782407407407374E-2</v>
      </c>
      <c r="Y46" s="16">
        <f>Y48-R48</f>
        <v>7.8344907407407405E-2</v>
      </c>
      <c r="Z46" s="16">
        <f>AA48-R48</f>
        <v>0.1020949074074074</v>
      </c>
      <c r="AA46" s="16">
        <f>AA48-R48</f>
        <v>0.1020949074074074</v>
      </c>
      <c r="AB46" s="16">
        <f>AB48-R48</f>
        <v>0.11465277777777777</v>
      </c>
      <c r="AC46" s="16">
        <f>AC48-R48</f>
        <v>0.12686342592592598</v>
      </c>
      <c r="AD46" s="16">
        <f>AD48-R48</f>
        <v>0.13949074074074069</v>
      </c>
      <c r="AE46" s="16">
        <f>AE48-R48</f>
        <v>0.15218749999999998</v>
      </c>
      <c r="AF46" s="16">
        <f>AF48-R48</f>
        <v>0.16504629629629625</v>
      </c>
    </row>
    <row r="47" spans="1:33" ht="16.2" thickBot="1" x14ac:dyDescent="0.35">
      <c r="A47" s="38"/>
      <c r="B47" s="14" t="s">
        <v>19</v>
      </c>
      <c r="C47" s="20" t="s">
        <v>6</v>
      </c>
      <c r="D47" s="21">
        <f>D46</f>
        <v>1.3715277777777778E-2</v>
      </c>
      <c r="E47" s="21">
        <f>E46-D46</f>
        <v>1.6458333333333335E-2</v>
      </c>
      <c r="F47" s="21">
        <f>F46-E46</f>
        <v>1.695601851851852E-2</v>
      </c>
      <c r="G47" s="21">
        <f>G46-F46</f>
        <v>1.4594907407407404E-2</v>
      </c>
      <c r="H47" s="22"/>
      <c r="I47" s="23">
        <f t="shared" ref="I47:Q47" si="44">I48-H48</f>
        <v>3.244212962962964E-2</v>
      </c>
      <c r="J47" s="23">
        <f t="shared" si="44"/>
        <v>4.3171296296296277E-2</v>
      </c>
      <c r="K47" s="23">
        <f t="shared" si="44"/>
        <v>3.9756944444444442E-2</v>
      </c>
      <c r="L47" s="23">
        <f t="shared" si="44"/>
        <v>3.1944444444444442E-2</v>
      </c>
      <c r="M47" s="23">
        <f t="shared" si="44"/>
        <v>3.5995370370370372E-2</v>
      </c>
      <c r="N47" s="23">
        <f t="shared" si="44"/>
        <v>3.6053240740740761E-2</v>
      </c>
      <c r="O47" s="23">
        <f t="shared" si="44"/>
        <v>4.0104166666666663E-2</v>
      </c>
      <c r="P47" s="23">
        <f t="shared" si="44"/>
        <v>3.5358796296296291E-2</v>
      </c>
      <c r="Q47" s="23">
        <f t="shared" si="44"/>
        <v>3.0659722222222241E-2</v>
      </c>
      <c r="R47" s="24"/>
      <c r="S47" s="25">
        <f t="shared" ref="S47:AF47" si="45">S48-R48</f>
        <v>1.0659722222222223E-2</v>
      </c>
      <c r="T47" s="21">
        <f t="shared" si="45"/>
        <v>1.0960648148148122E-2</v>
      </c>
      <c r="U47" s="21">
        <f t="shared" si="45"/>
        <v>1.129629629629636E-2</v>
      </c>
      <c r="V47" s="21">
        <f t="shared" si="45"/>
        <v>1.1215277777777699E-2</v>
      </c>
      <c r="W47" s="21">
        <f t="shared" si="45"/>
        <v>1.1307870370370399E-2</v>
      </c>
      <c r="X47" s="21">
        <f t="shared" si="45"/>
        <v>1.1342592592592571E-2</v>
      </c>
      <c r="Y47" s="21">
        <f t="shared" si="45"/>
        <v>1.1562500000000031E-2</v>
      </c>
      <c r="Z47" s="21">
        <f t="shared" si="45"/>
        <v>1.1655092592592564E-2</v>
      </c>
      <c r="AA47" s="21">
        <f t="shared" si="45"/>
        <v>1.2094907407407429E-2</v>
      </c>
      <c r="AB47" s="21">
        <f t="shared" si="45"/>
        <v>1.2557870370370372E-2</v>
      </c>
      <c r="AC47" s="21">
        <f t="shared" si="45"/>
        <v>1.2210648148148207E-2</v>
      </c>
      <c r="AD47" s="21">
        <f t="shared" si="45"/>
        <v>1.2627314814814716E-2</v>
      </c>
      <c r="AE47" s="21">
        <f t="shared" si="45"/>
        <v>1.2696759259259283E-2</v>
      </c>
      <c r="AF47" s="26">
        <f t="shared" si="45"/>
        <v>1.2858796296296271E-2</v>
      </c>
    </row>
    <row r="48" spans="1:33" ht="15.6" thickBot="1" x14ac:dyDescent="0.3">
      <c r="A48" s="38"/>
      <c r="B48" s="14" t="s">
        <v>19</v>
      </c>
      <c r="C48" s="27" t="s">
        <v>7</v>
      </c>
      <c r="D48" s="36">
        <v>1.3715277777777778E-2</v>
      </c>
      <c r="E48" s="36">
        <v>3.0173611111111113E-2</v>
      </c>
      <c r="F48" s="36">
        <v>4.7129629629629632E-2</v>
      </c>
      <c r="G48" s="36">
        <v>6.1724537037037036E-2</v>
      </c>
      <c r="H48" s="36">
        <v>6.2581018518518508E-2</v>
      </c>
      <c r="I48" s="36">
        <v>9.5023148148148148E-2</v>
      </c>
      <c r="J48" s="36">
        <v>0.13819444444444443</v>
      </c>
      <c r="K48" s="36">
        <v>0.17795138888888887</v>
      </c>
      <c r="L48" s="36">
        <v>0.20989583333333331</v>
      </c>
      <c r="M48" s="36">
        <v>0.24589120370370368</v>
      </c>
      <c r="N48" s="36">
        <v>0.28194444444444444</v>
      </c>
      <c r="O48" s="36">
        <v>0.3220486111111111</v>
      </c>
      <c r="P48" s="40">
        <v>0.3574074074074074</v>
      </c>
      <c r="Q48" s="36">
        <v>0.38806712962962964</v>
      </c>
      <c r="R48" s="36">
        <v>0.39038194444444446</v>
      </c>
      <c r="S48" s="36">
        <v>0.40104166666666669</v>
      </c>
      <c r="T48" s="36">
        <v>0.41200231481481481</v>
      </c>
      <c r="U48" s="36">
        <v>0.42329861111111117</v>
      </c>
      <c r="V48" s="36">
        <v>0.43451388888888887</v>
      </c>
      <c r="W48" s="36">
        <v>0.44582175925925926</v>
      </c>
      <c r="X48" s="36">
        <v>0.45716435185185184</v>
      </c>
      <c r="Y48" s="36">
        <v>0.46872685185185187</v>
      </c>
      <c r="Z48" s="36">
        <v>0.48038194444444443</v>
      </c>
      <c r="AA48" s="36">
        <v>0.49247685185185186</v>
      </c>
      <c r="AB48" s="36">
        <v>0.50503472222222223</v>
      </c>
      <c r="AC48" s="36">
        <v>0.51724537037037044</v>
      </c>
      <c r="AD48" s="36">
        <v>0.52987268518518515</v>
      </c>
      <c r="AE48" s="36">
        <v>0.54256944444444444</v>
      </c>
      <c r="AF48" s="36">
        <v>0.55542824074074071</v>
      </c>
    </row>
    <row r="49" spans="1:33" ht="15.6" thickBot="1" x14ac:dyDescent="0.3">
      <c r="A49" s="38">
        <v>12</v>
      </c>
      <c r="B49" s="14" t="s">
        <v>19</v>
      </c>
      <c r="C49" s="20" t="s">
        <v>8</v>
      </c>
      <c r="D49" s="29">
        <f>1*$B$71/(D47)</f>
        <v>3.0379746835443036</v>
      </c>
      <c r="E49" s="29">
        <f>1*$B$71/(E47)</f>
        <v>2.5316455696202529</v>
      </c>
      <c r="F49" s="29">
        <f>1*$B$71/(F47)</f>
        <v>2.4573378839590441</v>
      </c>
      <c r="G49" s="29">
        <f>0.8*$B$71/(G47)</f>
        <v>2.2839016653449651</v>
      </c>
      <c r="H49" s="30">
        <f>$G$1*$B$71/G46</f>
        <v>2.5651603225201574</v>
      </c>
      <c r="I49" s="29">
        <f t="shared" ref="I49:Q49" si="46">20*$B$71/I47</f>
        <v>25.686764181234381</v>
      </c>
      <c r="J49" s="29">
        <f t="shared" si="46"/>
        <v>19.302949061662204</v>
      </c>
      <c r="K49" s="29">
        <f t="shared" si="46"/>
        <v>20.960698689956331</v>
      </c>
      <c r="L49" s="29">
        <f t="shared" si="46"/>
        <v>26.086956521739129</v>
      </c>
      <c r="M49" s="29">
        <f t="shared" si="46"/>
        <v>23.151125401929256</v>
      </c>
      <c r="N49" s="29">
        <f t="shared" si="46"/>
        <v>23.113964686998379</v>
      </c>
      <c r="O49" s="29">
        <f t="shared" si="46"/>
        <v>20.779220779220779</v>
      </c>
      <c r="P49" s="41">
        <f t="shared" si="46"/>
        <v>23.567921440261866</v>
      </c>
      <c r="Q49" s="29">
        <f t="shared" si="46"/>
        <v>27.180067950169857</v>
      </c>
      <c r="R49" s="30">
        <f>Q1*$B$71/Q46</f>
        <v>23.042457862171961</v>
      </c>
      <c r="S49" s="29">
        <f t="shared" ref="S49:AE49" si="47">3*$B$71/S47</f>
        <v>11.726384364820845</v>
      </c>
      <c r="T49" s="29">
        <f t="shared" si="47"/>
        <v>11.404435058078169</v>
      </c>
      <c r="U49" s="29">
        <f t="shared" si="47"/>
        <v>11.06557377049174</v>
      </c>
      <c r="V49" s="29">
        <f t="shared" si="47"/>
        <v>11.145510835913392</v>
      </c>
      <c r="W49" s="29">
        <f t="shared" si="47"/>
        <v>11.054247697031702</v>
      </c>
      <c r="X49" s="29">
        <f t="shared" si="47"/>
        <v>11.020408163265328</v>
      </c>
      <c r="Y49" s="29">
        <f t="shared" si="47"/>
        <v>10.810810810810782</v>
      </c>
      <c r="Z49" s="29">
        <f t="shared" si="47"/>
        <v>10.724925521350572</v>
      </c>
      <c r="AA49" s="29">
        <f t="shared" si="47"/>
        <v>10.334928229665053</v>
      </c>
      <c r="AB49" s="29">
        <f t="shared" si="47"/>
        <v>9.9539170506912438</v>
      </c>
      <c r="AC49" s="29">
        <f t="shared" si="47"/>
        <v>10.236966824644501</v>
      </c>
      <c r="AD49" s="29">
        <f t="shared" si="47"/>
        <v>9.8991750687443485</v>
      </c>
      <c r="AE49" s="29">
        <f t="shared" si="47"/>
        <v>9.8450319051959703</v>
      </c>
      <c r="AF49" s="29">
        <f>3.2*$B$71/AF47</f>
        <v>10.36903690369039</v>
      </c>
      <c r="AG49" s="30">
        <f>$AF$1*$B$71/AF46</f>
        <v>10.653576437587661</v>
      </c>
    </row>
    <row r="50" spans="1:33" ht="16.2" thickBot="1" x14ac:dyDescent="0.35">
      <c r="A50" s="13">
        <v>18</v>
      </c>
      <c r="B50" s="14" t="s">
        <v>20</v>
      </c>
      <c r="C50" s="15" t="s">
        <v>5</v>
      </c>
      <c r="D50" s="16">
        <f>D52</f>
        <v>1.4733796296296295E-2</v>
      </c>
      <c r="E50" s="16">
        <f>E52</f>
        <v>3.2314814814814817E-2</v>
      </c>
      <c r="F50" s="16">
        <f>F52</f>
        <v>4.9166666666666664E-2</v>
      </c>
      <c r="G50" s="16">
        <f>G52</f>
        <v>6.33912037037037E-2</v>
      </c>
      <c r="H50" s="17">
        <f>H52-G50</f>
        <v>3.9351851851851805E-3</v>
      </c>
      <c r="I50" s="16">
        <f>I52-H52</f>
        <v>2.6655092592592605E-2</v>
      </c>
      <c r="J50" s="16">
        <f>J52-H52</f>
        <v>5.6400462962962972E-2</v>
      </c>
      <c r="K50" s="16">
        <f>K52-H52</f>
        <v>8.7650462962962986E-2</v>
      </c>
      <c r="L50" s="16">
        <f>L52-H52</f>
        <v>0.11832175925925927</v>
      </c>
      <c r="M50" s="16">
        <f>M52-H52</f>
        <v>0.15026620370370369</v>
      </c>
      <c r="N50" s="16">
        <f>N52-H52</f>
        <v>0.18226851851851855</v>
      </c>
      <c r="O50" s="16">
        <f>O52-H52</f>
        <v>0.21259259259259261</v>
      </c>
      <c r="P50" s="16">
        <f>P52-H52</f>
        <v>0.24245370370370373</v>
      </c>
      <c r="Q50" s="16">
        <f>Q52-H52</f>
        <v>0.27182870370370371</v>
      </c>
      <c r="R50" s="18">
        <f>R52-Q52</f>
        <v>3.4143518518519045E-3</v>
      </c>
      <c r="S50" s="19">
        <f>S52-R52</f>
        <v>1.6134259259259209E-2</v>
      </c>
      <c r="T50" s="16">
        <f>T52-R52</f>
        <v>3.1585648148148071E-2</v>
      </c>
      <c r="U50" s="16">
        <f>U52-R52</f>
        <v>4.6608796296296273E-2</v>
      </c>
      <c r="V50" s="16">
        <f>V52-R52</f>
        <v>6.1226851851851782E-2</v>
      </c>
      <c r="W50" s="16">
        <f>W52-R52</f>
        <v>7.7083333333333337E-2</v>
      </c>
      <c r="X50" s="16">
        <f>X52-R52</f>
        <v>9.2847222222222137E-2</v>
      </c>
      <c r="Y50" s="16">
        <f>Y52-R52</f>
        <v>0.11087962962962955</v>
      </c>
      <c r="Z50" s="16">
        <f>Z52-R52</f>
        <v>0.1267361111111111</v>
      </c>
      <c r="AA50" s="16">
        <f>AA52-R52</f>
        <v>0.14221064814814816</v>
      </c>
      <c r="AB50" s="16">
        <f>AB52-R52</f>
        <v>0.15931712962962963</v>
      </c>
      <c r="AC50" s="16">
        <f>AC52-R52</f>
        <v>0.17561342592592588</v>
      </c>
      <c r="AD50" s="16">
        <f>AD52-R52</f>
        <v>0.19201388888888882</v>
      </c>
      <c r="AE50" s="16">
        <f>AE52-R52</f>
        <v>0.20813657407407404</v>
      </c>
      <c r="AF50" s="16">
        <f>AF52-R52</f>
        <v>0.22668981481481476</v>
      </c>
    </row>
    <row r="51" spans="1:33" ht="16.2" thickBot="1" x14ac:dyDescent="0.35">
      <c r="A51" s="13"/>
      <c r="B51" s="14" t="s">
        <v>20</v>
      </c>
      <c r="C51" s="20" t="s">
        <v>6</v>
      </c>
      <c r="D51" s="21">
        <f>D50</f>
        <v>1.4733796296296295E-2</v>
      </c>
      <c r="E51" s="21">
        <f>E50-D50</f>
        <v>1.7581018518518524E-2</v>
      </c>
      <c r="F51" s="21">
        <f>F50-E50</f>
        <v>1.6851851851851847E-2</v>
      </c>
      <c r="G51" s="21">
        <f>G50-F50</f>
        <v>1.4224537037037036E-2</v>
      </c>
      <c r="H51" s="22"/>
      <c r="I51" s="23">
        <f t="shared" ref="I51:Q51" si="48">I52-H52</f>
        <v>2.6655092592592605E-2</v>
      </c>
      <c r="J51" s="23">
        <f t="shared" si="48"/>
        <v>2.9745370370370366E-2</v>
      </c>
      <c r="K51" s="23">
        <f t="shared" si="48"/>
        <v>3.1250000000000014E-2</v>
      </c>
      <c r="L51" s="23">
        <f t="shared" si="48"/>
        <v>3.067129629629628E-2</v>
      </c>
      <c r="M51" s="23">
        <f t="shared" si="48"/>
        <v>3.1944444444444442E-2</v>
      </c>
      <c r="N51" s="23">
        <f t="shared" si="48"/>
        <v>3.2002314814814831E-2</v>
      </c>
      <c r="O51" s="23">
        <f t="shared" si="48"/>
        <v>3.0324074074074059E-2</v>
      </c>
      <c r="P51" s="23">
        <f t="shared" si="48"/>
        <v>2.9861111111111116E-2</v>
      </c>
      <c r="Q51" s="23">
        <f t="shared" si="48"/>
        <v>2.9374999999999984E-2</v>
      </c>
      <c r="R51" s="24"/>
      <c r="S51" s="25">
        <f t="shared" ref="S51:AF51" si="49">S52-R52</f>
        <v>1.6134259259259209E-2</v>
      </c>
      <c r="T51" s="21">
        <f t="shared" si="49"/>
        <v>1.5451388888888862E-2</v>
      </c>
      <c r="U51" s="21">
        <f t="shared" si="49"/>
        <v>1.5023148148148202E-2</v>
      </c>
      <c r="V51" s="21">
        <f t="shared" si="49"/>
        <v>1.4618055555555509E-2</v>
      </c>
      <c r="W51" s="21">
        <f t="shared" si="49"/>
        <v>1.5856481481481555E-2</v>
      </c>
      <c r="X51" s="21">
        <f t="shared" si="49"/>
        <v>1.57638888888888E-2</v>
      </c>
      <c r="Y51" s="21">
        <f t="shared" si="49"/>
        <v>1.8032407407407414E-2</v>
      </c>
      <c r="Z51" s="21">
        <f t="shared" si="49"/>
        <v>1.5856481481481555E-2</v>
      </c>
      <c r="AA51" s="21">
        <f t="shared" si="49"/>
        <v>1.5474537037037051E-2</v>
      </c>
      <c r="AB51" s="21">
        <f t="shared" si="49"/>
        <v>1.7106481481481473E-2</v>
      </c>
      <c r="AC51" s="21">
        <f t="shared" si="49"/>
        <v>1.6296296296296253E-2</v>
      </c>
      <c r="AD51" s="21">
        <f t="shared" si="49"/>
        <v>1.6400462962962936E-2</v>
      </c>
      <c r="AE51" s="21">
        <f t="shared" si="49"/>
        <v>1.6122685185185226E-2</v>
      </c>
      <c r="AF51" s="26">
        <f t="shared" si="49"/>
        <v>1.8553240740740717E-2</v>
      </c>
    </row>
    <row r="52" spans="1:33" ht="15.6" thickBot="1" x14ac:dyDescent="0.3">
      <c r="A52" s="13"/>
      <c r="B52" s="14" t="s">
        <v>20</v>
      </c>
      <c r="C52" s="27" t="s">
        <v>7</v>
      </c>
      <c r="D52" s="36">
        <v>1.4733796296296295E-2</v>
      </c>
      <c r="E52" s="36">
        <v>3.2314814814814817E-2</v>
      </c>
      <c r="F52" s="36">
        <v>4.9166666666666664E-2</v>
      </c>
      <c r="G52" s="36">
        <v>6.33912037037037E-2</v>
      </c>
      <c r="H52" s="36">
        <v>6.732638888888888E-2</v>
      </c>
      <c r="I52" s="36">
        <v>9.3981481481481485E-2</v>
      </c>
      <c r="J52" s="36">
        <v>0.12372685185185185</v>
      </c>
      <c r="K52" s="36">
        <v>0.15497685185185187</v>
      </c>
      <c r="L52" s="36">
        <v>0.18564814814814815</v>
      </c>
      <c r="M52" s="36">
        <v>0.21759259259259259</v>
      </c>
      <c r="N52" s="36">
        <v>0.24959490740740742</v>
      </c>
      <c r="O52" s="36">
        <v>0.27991898148148148</v>
      </c>
      <c r="P52" s="36">
        <v>0.30978009259259259</v>
      </c>
      <c r="Q52" s="36">
        <v>0.33915509259259258</v>
      </c>
      <c r="R52" s="36">
        <v>0.34256944444444448</v>
      </c>
      <c r="S52" s="36">
        <v>0.35870370370370369</v>
      </c>
      <c r="T52" s="36">
        <v>0.37415509259259255</v>
      </c>
      <c r="U52" s="36">
        <v>0.38917824074074076</v>
      </c>
      <c r="V52" s="36">
        <v>0.40379629629629626</v>
      </c>
      <c r="W52" s="36">
        <v>0.41965277777777782</v>
      </c>
      <c r="X52" s="36">
        <v>0.43541666666666662</v>
      </c>
      <c r="Y52" s="36">
        <v>0.45344907407407403</v>
      </c>
      <c r="Z52" s="36">
        <v>0.46930555555555559</v>
      </c>
      <c r="AA52" s="36">
        <v>0.48478009259259264</v>
      </c>
      <c r="AB52" s="36">
        <v>0.50188657407407411</v>
      </c>
      <c r="AC52" s="36">
        <v>0.51818287037037036</v>
      </c>
      <c r="AD52" s="36">
        <v>0.5345833333333333</v>
      </c>
      <c r="AE52" s="36">
        <v>0.55070601851851853</v>
      </c>
      <c r="AF52" s="36">
        <v>0.56925925925925924</v>
      </c>
    </row>
    <row r="53" spans="1:33" ht="15.6" thickBot="1" x14ac:dyDescent="0.3">
      <c r="A53" s="13"/>
      <c r="B53" s="14" t="s">
        <v>20</v>
      </c>
      <c r="C53" s="20" t="s">
        <v>8</v>
      </c>
      <c r="D53" s="29">
        <f>1*$B$71/(D51)</f>
        <v>2.8279654359780046</v>
      </c>
      <c r="E53" s="29">
        <f>1*$B$71/(E51)</f>
        <v>2.369980250164581</v>
      </c>
      <c r="F53" s="29">
        <f>1*$B$71/(F51)</f>
        <v>2.4725274725274731</v>
      </c>
      <c r="G53" s="29">
        <f>0.8*$B$71/(G51)</f>
        <v>2.3433685923515055</v>
      </c>
      <c r="H53" s="30">
        <f>AVERAGE(D53:G53)</f>
        <v>2.5034604377553906</v>
      </c>
      <c r="I53" s="29">
        <f t="shared" ref="I53:Q53" si="50">20*$B$71/I51</f>
        <v>31.263569257490211</v>
      </c>
      <c r="J53" s="29">
        <f t="shared" si="50"/>
        <v>28.01556420233463</v>
      </c>
      <c r="K53" s="29">
        <f t="shared" si="50"/>
        <v>26.666666666666654</v>
      </c>
      <c r="L53" s="29">
        <f t="shared" si="50"/>
        <v>27.169811320754729</v>
      </c>
      <c r="M53" s="29">
        <f t="shared" si="50"/>
        <v>26.086956521739129</v>
      </c>
      <c r="N53" s="29">
        <f t="shared" si="50"/>
        <v>26.039783001808303</v>
      </c>
      <c r="O53" s="29">
        <f t="shared" si="50"/>
        <v>27.480916030534363</v>
      </c>
      <c r="P53" s="29">
        <f t="shared" si="50"/>
        <v>27.906976744186039</v>
      </c>
      <c r="Q53" s="29">
        <f t="shared" si="50"/>
        <v>28.368794326241147</v>
      </c>
      <c r="R53" s="30">
        <f>Q1*$B$71/Q50</f>
        <v>27.590905220131141</v>
      </c>
      <c r="S53" s="29">
        <f t="shared" ref="S53:AE53" si="51">3*$B$71/S51</f>
        <v>7.7474892395983019</v>
      </c>
      <c r="T53" s="29">
        <f t="shared" si="51"/>
        <v>8.0898876404494526</v>
      </c>
      <c r="U53" s="29">
        <f t="shared" si="51"/>
        <v>8.3204930662557484</v>
      </c>
      <c r="V53" s="29">
        <f t="shared" si="51"/>
        <v>8.551068883610478</v>
      </c>
      <c r="W53" s="29">
        <f t="shared" si="51"/>
        <v>7.8832116788320805</v>
      </c>
      <c r="X53" s="29">
        <f t="shared" si="51"/>
        <v>7.9295154185022474</v>
      </c>
      <c r="Y53" s="29">
        <f t="shared" si="51"/>
        <v>6.9319640564826681</v>
      </c>
      <c r="Z53" s="29">
        <f t="shared" si="51"/>
        <v>7.8832116788320805</v>
      </c>
      <c r="AA53" s="29">
        <f t="shared" si="51"/>
        <v>8.0777860882572856</v>
      </c>
      <c r="AB53" s="29">
        <f t="shared" si="51"/>
        <v>7.3071718538565671</v>
      </c>
      <c r="AC53" s="29">
        <f t="shared" si="51"/>
        <v>7.6704545454545654</v>
      </c>
      <c r="AD53" s="29">
        <f t="shared" si="51"/>
        <v>7.6217360621030474</v>
      </c>
      <c r="AE53" s="29">
        <f t="shared" si="51"/>
        <v>7.7530509691313512</v>
      </c>
      <c r="AF53" s="29">
        <f>3.2*$B$71/AF51</f>
        <v>7.1865252651278944</v>
      </c>
      <c r="AG53" s="30">
        <f>$AF$1*$B$71/AF50</f>
        <v>7.7565608087409394</v>
      </c>
    </row>
    <row r="54" spans="1:33" ht="16.2" thickBot="1" x14ac:dyDescent="0.35">
      <c r="A54" s="13">
        <v>21</v>
      </c>
      <c r="B54" s="14" t="s">
        <v>21</v>
      </c>
      <c r="C54" s="15" t="s">
        <v>5</v>
      </c>
      <c r="D54" s="16">
        <f>D56</f>
        <v>1.113425925925926E-2</v>
      </c>
      <c r="E54" s="16">
        <f>E56</f>
        <v>2.5462962962962962E-2</v>
      </c>
      <c r="F54" s="16">
        <f>F56</f>
        <v>3.8726851851851853E-2</v>
      </c>
      <c r="G54" s="16">
        <f>G56</f>
        <v>5.0543981481481481E-2</v>
      </c>
      <c r="H54" s="17">
        <f>H56-G54</f>
        <v>4.8148148148148065E-3</v>
      </c>
      <c r="I54" s="16">
        <f>I56-H56</f>
        <v>2.6759259259259267E-2</v>
      </c>
      <c r="J54" s="16">
        <f>J56-H56</f>
        <v>5.7893518518518518E-2</v>
      </c>
      <c r="K54" s="16">
        <f>K56-H56</f>
        <v>9.0532407407407423E-2</v>
      </c>
      <c r="L54" s="16">
        <f>L56-H56</f>
        <v>0.12403935185185186</v>
      </c>
      <c r="M54" s="16">
        <f>M56-H56</f>
        <v>0.15627314814814816</v>
      </c>
      <c r="N54" s="16">
        <f>N56-H56</f>
        <v>0.18972222222222224</v>
      </c>
      <c r="O54" s="16">
        <f>O56-H56</f>
        <v>0.2265277777777778</v>
      </c>
      <c r="P54" s="16">
        <f>P56-H56</f>
        <v>0.26373842592592589</v>
      </c>
      <c r="Q54" s="16">
        <f>Q56-H56</f>
        <v>0.29604166666666665</v>
      </c>
      <c r="R54" s="18">
        <f>R56-Q56</f>
        <v>2.6504629629629517E-3</v>
      </c>
      <c r="S54" s="19">
        <f>S56-R56</f>
        <v>1.5115740740740735E-2</v>
      </c>
      <c r="T54" s="16">
        <f>T56-R56</f>
        <v>2.9814814814814794E-2</v>
      </c>
      <c r="U54" s="16">
        <f>U56-R56</f>
        <v>4.508101851851859E-2</v>
      </c>
      <c r="V54" s="16">
        <f>V56-R56</f>
        <v>5.9432870370370372E-2</v>
      </c>
      <c r="W54" s="16">
        <f>W56-R56</f>
        <v>7.4317129629629664E-2</v>
      </c>
      <c r="X54" s="16">
        <f>X56-R56</f>
        <v>8.9895833333333341E-2</v>
      </c>
      <c r="Y54" s="16">
        <f>Y56-R56</f>
        <v>0.10598379629629634</v>
      </c>
      <c r="Z54" s="16">
        <f>Z56-R56</f>
        <v>0.12127314814814816</v>
      </c>
      <c r="AA54" s="16">
        <f>AA56-R56</f>
        <v>0.13645833333333335</v>
      </c>
      <c r="AB54" s="16">
        <f>AB56-R56</f>
        <v>0.15206018518518516</v>
      </c>
      <c r="AC54" s="16">
        <f>AC56-R56</f>
        <v>0.16896990740740747</v>
      </c>
      <c r="AD54" s="16">
        <f>AD56-R56</f>
        <v>0.1854513888888889</v>
      </c>
      <c r="AE54" s="16">
        <f>AE56-R56</f>
        <v>0.20414351851851853</v>
      </c>
      <c r="AF54" s="16">
        <f>AF56-R56</f>
        <v>0.22339120370370369</v>
      </c>
    </row>
    <row r="55" spans="1:33" ht="16.2" thickBot="1" x14ac:dyDescent="0.35">
      <c r="A55" s="13"/>
      <c r="B55" s="14" t="s">
        <v>21</v>
      </c>
      <c r="C55" s="20" t="s">
        <v>6</v>
      </c>
      <c r="D55" s="21">
        <f>D54</f>
        <v>1.113425925925926E-2</v>
      </c>
      <c r="E55" s="21">
        <f>E54-D54</f>
        <v>1.4328703703703701E-2</v>
      </c>
      <c r="F55" s="21">
        <f>F54-E54</f>
        <v>1.3263888888888891E-2</v>
      </c>
      <c r="G55" s="21">
        <f>G54-F54</f>
        <v>1.1817129629629629E-2</v>
      </c>
      <c r="H55" s="22"/>
      <c r="I55" s="23">
        <f t="shared" ref="I55:Q55" si="52">I56-H56</f>
        <v>2.6759259259259267E-2</v>
      </c>
      <c r="J55" s="23">
        <f t="shared" si="52"/>
        <v>3.113425925925925E-2</v>
      </c>
      <c r="K55" s="23">
        <f t="shared" si="52"/>
        <v>3.2638888888888898E-2</v>
      </c>
      <c r="L55" s="23">
        <f t="shared" si="52"/>
        <v>3.3506944444444436E-2</v>
      </c>
      <c r="M55" s="23">
        <f t="shared" si="52"/>
        <v>3.2233796296296302E-2</v>
      </c>
      <c r="N55" s="23">
        <f t="shared" si="52"/>
        <v>3.3449074074074076E-2</v>
      </c>
      <c r="O55" s="23">
        <f t="shared" si="52"/>
        <v>3.6805555555555564E-2</v>
      </c>
      <c r="P55" s="23">
        <f t="shared" si="52"/>
        <v>3.7210648148148118E-2</v>
      </c>
      <c r="Q55" s="23">
        <f t="shared" si="52"/>
        <v>3.2303240740740757E-2</v>
      </c>
      <c r="R55" s="24"/>
      <c r="S55" s="25">
        <f t="shared" ref="S55:AF55" si="53">S56-R56</f>
        <v>1.5115740740740735E-2</v>
      </c>
      <c r="T55" s="21">
        <f t="shared" si="53"/>
        <v>1.4699074074074059E-2</v>
      </c>
      <c r="U55" s="21">
        <f t="shared" si="53"/>
        <v>1.5266203703703796E-2</v>
      </c>
      <c r="V55" s="21">
        <f t="shared" si="53"/>
        <v>1.4351851851851782E-2</v>
      </c>
      <c r="W55" s="21">
        <f t="shared" si="53"/>
        <v>1.4884259259259291E-2</v>
      </c>
      <c r="X55" s="21">
        <f t="shared" si="53"/>
        <v>1.5578703703703678E-2</v>
      </c>
      <c r="Y55" s="21">
        <f t="shared" si="53"/>
        <v>1.6087962962962998E-2</v>
      </c>
      <c r="Z55" s="21">
        <f t="shared" si="53"/>
        <v>1.5289351851851818E-2</v>
      </c>
      <c r="AA55" s="21">
        <f t="shared" si="53"/>
        <v>1.518518518518519E-2</v>
      </c>
      <c r="AB55" s="21">
        <f t="shared" si="53"/>
        <v>1.5601851851851811E-2</v>
      </c>
      <c r="AC55" s="21">
        <f t="shared" si="53"/>
        <v>1.6909722222222312E-2</v>
      </c>
      <c r="AD55" s="21">
        <f t="shared" si="53"/>
        <v>1.648148148148143E-2</v>
      </c>
      <c r="AE55" s="21">
        <f t="shared" si="53"/>
        <v>1.8692129629629628E-2</v>
      </c>
      <c r="AF55" s="26">
        <f t="shared" si="53"/>
        <v>1.9247685185185159E-2</v>
      </c>
    </row>
    <row r="56" spans="1:33" ht="16.2" thickBot="1" x14ac:dyDescent="0.35">
      <c r="A56" s="13"/>
      <c r="B56" s="14" t="s">
        <v>21</v>
      </c>
      <c r="C56" s="27" t="s">
        <v>7</v>
      </c>
      <c r="D56" s="32">
        <v>1.113425925925926E-2</v>
      </c>
      <c r="E56" s="33">
        <v>2.5462962962962962E-2</v>
      </c>
      <c r="F56" s="33">
        <v>3.8726851851851853E-2</v>
      </c>
      <c r="G56" s="32">
        <v>5.0543981481481481E-2</v>
      </c>
      <c r="H56" s="32">
        <v>5.5358796296296288E-2</v>
      </c>
      <c r="I56" s="35">
        <v>8.2118055555555555E-2</v>
      </c>
      <c r="J56" s="36">
        <v>0.11325231481481481</v>
      </c>
      <c r="K56" s="36">
        <v>0.1458912037037037</v>
      </c>
      <c r="L56" s="36">
        <v>0.17939814814814814</v>
      </c>
      <c r="M56" s="36">
        <v>0.21163194444444444</v>
      </c>
      <c r="N56" s="36">
        <v>0.24508101851851852</v>
      </c>
      <c r="O56" s="36">
        <v>0.28188657407407408</v>
      </c>
      <c r="P56" s="36">
        <v>0.3190972222222222</v>
      </c>
      <c r="Q56" s="36">
        <v>0.35140046296296296</v>
      </c>
      <c r="R56" s="36">
        <v>0.35405092592592591</v>
      </c>
      <c r="S56" s="36">
        <v>0.36916666666666664</v>
      </c>
      <c r="T56" s="36">
        <v>0.3838657407407407</v>
      </c>
      <c r="U56" s="36">
        <v>0.3991319444444445</v>
      </c>
      <c r="V56" s="36">
        <v>0.41348379629629628</v>
      </c>
      <c r="W56" s="36">
        <v>0.42836805555555557</v>
      </c>
      <c r="X56" s="36">
        <v>0.44394675925925925</v>
      </c>
      <c r="Y56" s="36">
        <v>0.46003472222222225</v>
      </c>
      <c r="Z56" s="36">
        <v>0.47532407407407407</v>
      </c>
      <c r="AA56" s="36">
        <v>0.49050925925925926</v>
      </c>
      <c r="AB56" s="36">
        <v>0.50611111111111107</v>
      </c>
      <c r="AC56" s="36">
        <v>0.52302083333333338</v>
      </c>
      <c r="AD56" s="36">
        <v>0.53950231481481481</v>
      </c>
      <c r="AE56" s="36">
        <v>0.55819444444444444</v>
      </c>
      <c r="AF56" s="36">
        <v>0.5774421296296296</v>
      </c>
    </row>
    <row r="57" spans="1:33" ht="15.6" thickBot="1" x14ac:dyDescent="0.3">
      <c r="A57" s="13"/>
      <c r="B57" s="14" t="s">
        <v>21</v>
      </c>
      <c r="C57" s="20" t="s">
        <v>8</v>
      </c>
      <c r="D57" s="29">
        <f>1*$B$71/(D55)</f>
        <v>3.7422037422037415</v>
      </c>
      <c r="E57" s="29">
        <f>1*$B$71/(E55)</f>
        <v>2.9079159935379648</v>
      </c>
      <c r="F57" s="29">
        <f>1*$B$71/(F55)</f>
        <v>3.1413612565445019</v>
      </c>
      <c r="G57" s="29">
        <f>0.8*$B$71/(G55)</f>
        <v>2.8207639569049952</v>
      </c>
      <c r="H57" s="30">
        <f>AVERAGE(D57:G57)</f>
        <v>3.1530612372978006</v>
      </c>
      <c r="I57" s="29">
        <f t="shared" ref="I57:Q57" si="54">20*$B$71/I55</f>
        <v>31.141868512110715</v>
      </c>
      <c r="J57" s="29">
        <f t="shared" si="54"/>
        <v>26.765799256505581</v>
      </c>
      <c r="K57" s="29">
        <f t="shared" si="54"/>
        <v>25.531914893617014</v>
      </c>
      <c r="L57" s="29">
        <f t="shared" si="54"/>
        <v>24.870466321243526</v>
      </c>
      <c r="M57" s="29">
        <f t="shared" si="54"/>
        <v>25.852782764811483</v>
      </c>
      <c r="N57" s="29">
        <f t="shared" si="54"/>
        <v>24.913494809688579</v>
      </c>
      <c r="O57" s="29">
        <f t="shared" si="54"/>
        <v>22.641509433962256</v>
      </c>
      <c r="P57" s="29">
        <f t="shared" si="54"/>
        <v>22.395023328149318</v>
      </c>
      <c r="Q57" s="29">
        <f t="shared" si="54"/>
        <v>25.797205302758851</v>
      </c>
      <c r="R57" s="30">
        <f>Q1*$B$71/Q54</f>
        <v>25.33427163969036</v>
      </c>
      <c r="S57" s="29">
        <f t="shared" ref="S57:AE57" si="55">3*$B$71/S55</f>
        <v>8.2695252679938775</v>
      </c>
      <c r="T57" s="29">
        <f t="shared" si="55"/>
        <v>8.5039370078740237</v>
      </c>
      <c r="U57" s="29">
        <f t="shared" si="55"/>
        <v>8.1880212282031355</v>
      </c>
      <c r="V57" s="29">
        <f t="shared" si="55"/>
        <v>8.7096774193548807</v>
      </c>
      <c r="W57" s="29">
        <f t="shared" si="55"/>
        <v>8.3981337480559688</v>
      </c>
      <c r="X57" s="29">
        <f t="shared" si="55"/>
        <v>8.023774145616656</v>
      </c>
      <c r="Y57" s="29">
        <f t="shared" si="55"/>
        <v>7.7697841726618533</v>
      </c>
      <c r="Z57" s="29">
        <f t="shared" si="55"/>
        <v>8.1756245268735981</v>
      </c>
      <c r="AA57" s="29">
        <f t="shared" si="55"/>
        <v>8.2317073170731678</v>
      </c>
      <c r="AB57" s="29">
        <f t="shared" si="55"/>
        <v>8.0118694362018008</v>
      </c>
      <c r="AC57" s="29">
        <f t="shared" si="55"/>
        <v>7.3921971252566339</v>
      </c>
      <c r="AD57" s="29">
        <f t="shared" si="55"/>
        <v>7.5842696629213719</v>
      </c>
      <c r="AE57" s="29">
        <f t="shared" si="55"/>
        <v>6.6873065015479884</v>
      </c>
      <c r="AF57" s="29">
        <f>3.2*$B$71/AF55</f>
        <v>6.92723992784126</v>
      </c>
      <c r="AG57" s="30">
        <f>$AF$1*$B$71/AF54</f>
        <v>7.8710947619294345</v>
      </c>
    </row>
    <row r="58" spans="1:33" ht="16.2" thickBot="1" x14ac:dyDescent="0.35">
      <c r="A58" s="13">
        <v>11</v>
      </c>
      <c r="B58" s="14" t="s">
        <v>22</v>
      </c>
      <c r="C58" s="15" t="s">
        <v>5</v>
      </c>
      <c r="D58" s="16">
        <f>D60</f>
        <v>1.3020833333333334E-2</v>
      </c>
      <c r="E58" s="16">
        <f>E60</f>
        <v>2.837962962962963E-2</v>
      </c>
      <c r="F58" s="16">
        <f>F60</f>
        <v>4.3379629629629629E-2</v>
      </c>
      <c r="G58" s="16">
        <f>G60</f>
        <v>5.634259259259259E-2</v>
      </c>
      <c r="H58" s="17">
        <f>H60-G58</f>
        <v>5.5555555555555566E-3</v>
      </c>
      <c r="I58" s="16">
        <f>I60-H60</f>
        <v>2.3749999999999993E-2</v>
      </c>
      <c r="J58" s="16">
        <f>J60-H60</f>
        <v>5.3611111111111109E-2</v>
      </c>
      <c r="K58" s="16">
        <f>K60-H60</f>
        <v>8.3935185185185196E-2</v>
      </c>
      <c r="L58" s="16">
        <f>L60-H60</f>
        <v>0.11634259259259258</v>
      </c>
      <c r="M58" s="16">
        <f>M60-H60</f>
        <v>0.14724537037037039</v>
      </c>
      <c r="N58" s="16">
        <f>N60-H60</f>
        <v>0.18607638888888892</v>
      </c>
      <c r="O58" s="16">
        <f>O60-H60</f>
        <v>0.2217824074074074</v>
      </c>
      <c r="P58" s="16">
        <f>P60-H60</f>
        <v>0.25696759259259261</v>
      </c>
      <c r="Q58" s="16">
        <f>Q60-H60</f>
        <v>0.28696759259259258</v>
      </c>
      <c r="R58" s="18">
        <f>R60-Q60</f>
        <v>2.5115740740740411E-3</v>
      </c>
      <c r="S58" s="19">
        <f>S60-R60</f>
        <v>1.2037037037037068E-2</v>
      </c>
      <c r="T58" s="16">
        <f>T60-R60</f>
        <v>2.4687500000000084E-2</v>
      </c>
      <c r="U58" s="16">
        <f>U60-R60</f>
        <v>3.7581018518518583E-2</v>
      </c>
      <c r="V58" s="16">
        <f>V60-R60</f>
        <v>5.1122685185185257E-2</v>
      </c>
      <c r="W58" s="16">
        <f>W60-R60</f>
        <v>6.7129629629629706E-2</v>
      </c>
      <c r="X58" s="16">
        <f>X60-R60</f>
        <v>8.3043981481481566E-2</v>
      </c>
      <c r="Y58" s="16">
        <f>Y60-R60</f>
        <v>9.9675925925926001E-2</v>
      </c>
      <c r="Z58" s="16">
        <f>Z60-R60</f>
        <v>0.11637731481481484</v>
      </c>
      <c r="AA58" s="16">
        <f>AA60-R60</f>
        <v>0.13670138888888894</v>
      </c>
      <c r="AB58" s="16">
        <f>AB60-R60</f>
        <v>0.15600694444444446</v>
      </c>
      <c r="AC58" s="16">
        <f>AC60-R60</f>
        <v>0.17164351851851861</v>
      </c>
      <c r="AD58" s="16">
        <f>AD60-R60</f>
        <v>0.18812500000000004</v>
      </c>
      <c r="AE58" s="16">
        <f>AE60-R60</f>
        <v>0.20681712962962967</v>
      </c>
      <c r="AF58" s="16">
        <f>AF60-R60</f>
        <v>0.22606481481481483</v>
      </c>
    </row>
    <row r="59" spans="1:33" ht="16.2" thickBot="1" x14ac:dyDescent="0.35">
      <c r="A59" s="13"/>
      <c r="B59" s="14" t="s">
        <v>22</v>
      </c>
      <c r="C59" s="20" t="s">
        <v>6</v>
      </c>
      <c r="D59" s="21">
        <f>D58</f>
        <v>1.3020833333333334E-2</v>
      </c>
      <c r="E59" s="21">
        <f>E58-D58</f>
        <v>1.5358796296296296E-2</v>
      </c>
      <c r="F59" s="21">
        <f>F58-E58</f>
        <v>1.4999999999999999E-2</v>
      </c>
      <c r="G59" s="21">
        <f>G58-F58</f>
        <v>1.2962962962962961E-2</v>
      </c>
      <c r="H59" s="22"/>
      <c r="I59" s="23">
        <f t="shared" ref="I59:Q59" si="56">I60-H60</f>
        <v>2.3749999999999993E-2</v>
      </c>
      <c r="J59" s="23">
        <f t="shared" si="56"/>
        <v>2.9861111111111116E-2</v>
      </c>
      <c r="K59" s="23">
        <f t="shared" si="56"/>
        <v>3.0324074074074087E-2</v>
      </c>
      <c r="L59" s="23">
        <f t="shared" si="56"/>
        <v>3.2407407407407385E-2</v>
      </c>
      <c r="M59" s="23">
        <f t="shared" si="56"/>
        <v>3.0902777777777807E-2</v>
      </c>
      <c r="N59" s="23">
        <f t="shared" si="56"/>
        <v>3.8831018518518529E-2</v>
      </c>
      <c r="O59" s="23">
        <f t="shared" si="56"/>
        <v>3.5706018518518484E-2</v>
      </c>
      <c r="P59" s="23">
        <f t="shared" si="56"/>
        <v>3.5185185185185208E-2</v>
      </c>
      <c r="Q59" s="23">
        <f t="shared" si="56"/>
        <v>2.9999999999999971E-2</v>
      </c>
      <c r="R59" s="24"/>
      <c r="S59" s="25">
        <f t="shared" ref="S59:AF59" si="57">S60-R60</f>
        <v>1.2037037037037068E-2</v>
      </c>
      <c r="T59" s="21">
        <f t="shared" si="57"/>
        <v>1.2650462962963016E-2</v>
      </c>
      <c r="U59" s="21">
        <f t="shared" si="57"/>
        <v>1.2893518518518499E-2</v>
      </c>
      <c r="V59" s="21">
        <f t="shared" si="57"/>
        <v>1.3541666666666674E-2</v>
      </c>
      <c r="W59" s="21">
        <f t="shared" si="57"/>
        <v>1.6006944444444449E-2</v>
      </c>
      <c r="X59" s="21">
        <f t="shared" si="57"/>
        <v>1.591435185185186E-2</v>
      </c>
      <c r="Y59" s="21">
        <f t="shared" si="57"/>
        <v>1.6631944444444435E-2</v>
      </c>
      <c r="Z59" s="21">
        <f t="shared" si="57"/>
        <v>1.6701388888888835E-2</v>
      </c>
      <c r="AA59" s="21">
        <f t="shared" si="57"/>
        <v>2.0324074074074105E-2</v>
      </c>
      <c r="AB59" s="21">
        <f t="shared" si="57"/>
        <v>1.930555555555552E-2</v>
      </c>
      <c r="AC59" s="21">
        <f t="shared" si="57"/>
        <v>1.563657407407415E-2</v>
      </c>
      <c r="AD59" s="21">
        <f t="shared" si="57"/>
        <v>1.648148148148143E-2</v>
      </c>
      <c r="AE59" s="21">
        <f t="shared" si="57"/>
        <v>1.8692129629629628E-2</v>
      </c>
      <c r="AF59" s="26">
        <f t="shared" si="57"/>
        <v>1.9247685185185159E-2</v>
      </c>
    </row>
    <row r="60" spans="1:33" ht="15.6" thickBot="1" x14ac:dyDescent="0.3">
      <c r="A60" s="13"/>
      <c r="B60" s="14" t="s">
        <v>22</v>
      </c>
      <c r="C60" s="27" t="s">
        <v>7</v>
      </c>
      <c r="D60" s="36">
        <v>1.3020833333333334E-2</v>
      </c>
      <c r="E60" s="36">
        <v>2.837962962962963E-2</v>
      </c>
      <c r="F60" s="36">
        <v>4.3379629629629629E-2</v>
      </c>
      <c r="G60" s="36">
        <v>5.634259259259259E-2</v>
      </c>
      <c r="H60" s="36">
        <v>6.1898148148148147E-2</v>
      </c>
      <c r="I60" s="36">
        <v>8.564814814814814E-2</v>
      </c>
      <c r="J60" s="36">
        <v>0.11550925925925926</v>
      </c>
      <c r="K60" s="36">
        <v>0.14583333333333334</v>
      </c>
      <c r="L60" s="36">
        <v>0.17824074074074073</v>
      </c>
      <c r="M60" s="36">
        <v>0.20914351851851853</v>
      </c>
      <c r="N60" s="36">
        <v>0.24797453703703706</v>
      </c>
      <c r="O60" s="36">
        <v>0.28368055555555555</v>
      </c>
      <c r="P60" s="36">
        <v>0.31886574074074076</v>
      </c>
      <c r="Q60" s="36">
        <v>0.34886574074074073</v>
      </c>
      <c r="R60" s="36">
        <v>0.35137731481481477</v>
      </c>
      <c r="S60" s="36">
        <v>0.36341435185185184</v>
      </c>
      <c r="T60" s="36">
        <v>0.37606481481481485</v>
      </c>
      <c r="U60" s="36">
        <v>0.38895833333333335</v>
      </c>
      <c r="V60" s="36">
        <v>0.40250000000000002</v>
      </c>
      <c r="W60" s="36">
        <v>0.41850694444444447</v>
      </c>
      <c r="X60" s="36">
        <v>0.43442129629629633</v>
      </c>
      <c r="Y60" s="36">
        <v>0.45105324074074077</v>
      </c>
      <c r="Z60" s="36">
        <v>0.4677546296296296</v>
      </c>
      <c r="AA60" s="36">
        <v>0.48807870370370371</v>
      </c>
      <c r="AB60" s="36">
        <v>0.50738425925925923</v>
      </c>
      <c r="AC60" s="36">
        <v>0.52302083333333338</v>
      </c>
      <c r="AD60" s="36">
        <v>0.53950231481481481</v>
      </c>
      <c r="AE60" s="36">
        <v>0.55819444444444444</v>
      </c>
      <c r="AF60" s="36">
        <v>0.5774421296296296</v>
      </c>
    </row>
    <row r="61" spans="1:33" ht="15.6" thickBot="1" x14ac:dyDescent="0.3">
      <c r="A61" s="13"/>
      <c r="B61" s="14" t="s">
        <v>22</v>
      </c>
      <c r="C61" s="20" t="s">
        <v>8</v>
      </c>
      <c r="D61" s="29">
        <f>1*$B$71/(D59)</f>
        <v>3.1999999999999997</v>
      </c>
      <c r="E61" s="29">
        <f>1*$B$71/(E59)</f>
        <v>2.7128862094951018</v>
      </c>
      <c r="F61" s="29">
        <f>1*$B$71/(F59)</f>
        <v>2.7777777777777777</v>
      </c>
      <c r="G61" s="29">
        <f>0.8*$B$71/(G59)</f>
        <v>2.5714285714285716</v>
      </c>
      <c r="H61" s="30">
        <f>AVERAGE(D61:G61)</f>
        <v>2.8155231396753626</v>
      </c>
      <c r="I61" s="29">
        <f t="shared" ref="I61:Q61" si="58">20*$B$71/I59</f>
        <v>35.087719298245624</v>
      </c>
      <c r="J61" s="29">
        <f t="shared" si="58"/>
        <v>27.906976744186039</v>
      </c>
      <c r="K61" s="29">
        <f t="shared" si="58"/>
        <v>27.480916030534338</v>
      </c>
      <c r="L61" s="29">
        <f t="shared" si="58"/>
        <v>25.71428571428573</v>
      </c>
      <c r="M61" s="29">
        <f t="shared" si="58"/>
        <v>26.966292134831434</v>
      </c>
      <c r="N61" s="29">
        <f t="shared" si="58"/>
        <v>21.460506706408339</v>
      </c>
      <c r="O61" s="29">
        <f t="shared" si="58"/>
        <v>23.338735818476518</v>
      </c>
      <c r="P61" s="29">
        <f t="shared" si="58"/>
        <v>23.684210526315773</v>
      </c>
      <c r="Q61" s="29">
        <f t="shared" si="58"/>
        <v>27.777777777777803</v>
      </c>
      <c r="R61" s="30">
        <f>Q1*$B$71/Q58</f>
        <v>26.135355327901912</v>
      </c>
      <c r="S61" s="29">
        <f t="shared" ref="S61:AE61" si="59">3*$B$71/S59</f>
        <v>10.384615384615358</v>
      </c>
      <c r="T61" s="29">
        <f t="shared" si="59"/>
        <v>9.8810612991765367</v>
      </c>
      <c r="U61" s="29">
        <f t="shared" si="59"/>
        <v>9.6947935368043243</v>
      </c>
      <c r="V61" s="29">
        <f t="shared" si="59"/>
        <v>9.2307692307692264</v>
      </c>
      <c r="W61" s="29">
        <f t="shared" si="59"/>
        <v>7.8091106290672432</v>
      </c>
      <c r="X61" s="29">
        <f t="shared" si="59"/>
        <v>7.8545454545454501</v>
      </c>
      <c r="Y61" s="29">
        <f t="shared" si="59"/>
        <v>7.5156576200417575</v>
      </c>
      <c r="Z61" s="29">
        <f t="shared" si="59"/>
        <v>7.4844074844075088</v>
      </c>
      <c r="AA61" s="29">
        <f t="shared" si="59"/>
        <v>6.1503416856491935</v>
      </c>
      <c r="AB61" s="29">
        <f t="shared" si="59"/>
        <v>6.4748201438849042</v>
      </c>
      <c r="AC61" s="29">
        <f t="shared" si="59"/>
        <v>7.9940784603996651</v>
      </c>
      <c r="AD61" s="29">
        <f t="shared" si="59"/>
        <v>7.5842696629213719</v>
      </c>
      <c r="AE61" s="29">
        <f t="shared" si="59"/>
        <v>6.6873065015479884</v>
      </c>
      <c r="AF61" s="29">
        <f>3.2*$B$71/AF59</f>
        <v>6.92723992784126</v>
      </c>
      <c r="AG61" s="30">
        <f>$AF$1*$B$71/AF58</f>
        <v>7.7780053245955347</v>
      </c>
    </row>
    <row r="62" spans="1:33" ht="16.2" thickBot="1" x14ac:dyDescent="0.35">
      <c r="A62" s="13">
        <v>7</v>
      </c>
      <c r="B62" s="14" t="s">
        <v>23</v>
      </c>
      <c r="C62" s="15" t="s">
        <v>5</v>
      </c>
      <c r="D62" s="16">
        <f>D64</f>
        <v>2.5208333333333333E-2</v>
      </c>
      <c r="E62" s="16">
        <f>E64</f>
        <v>5.6828703703703708E-2</v>
      </c>
      <c r="F62" s="16">
        <f>F64</f>
        <v>8.9143518518518525E-2</v>
      </c>
      <c r="G62" s="16">
        <f>G64</f>
        <v>0.11864583333333334</v>
      </c>
      <c r="H62" s="17">
        <f>H64-G62</f>
        <v>3.2754629629629523E-3</v>
      </c>
      <c r="I62" s="16">
        <f>I64-H64</f>
        <v>2.9120370370370366E-2</v>
      </c>
      <c r="J62" s="16">
        <f>J64-H64</f>
        <v>6.3900462962962964E-2</v>
      </c>
      <c r="K62" s="16">
        <f>K64-H64</f>
        <v>9.4282407407407412E-2</v>
      </c>
      <c r="L62" s="16">
        <f>L64-H64</f>
        <v>0.12859953703703708</v>
      </c>
      <c r="M62" s="16">
        <f>M64-H64</f>
        <v>0.16239583333333335</v>
      </c>
      <c r="N62" s="16">
        <f>N64-H64</f>
        <v>0.19162037037037039</v>
      </c>
      <c r="O62" s="16">
        <f>O64-H64</f>
        <v>0.22346064814814814</v>
      </c>
      <c r="P62" s="16">
        <f>P64-H64</f>
        <v>0.25344907407407408</v>
      </c>
      <c r="Q62" s="16">
        <f>Q64-H64</f>
        <v>0.28317129629629628</v>
      </c>
      <c r="R62" s="18">
        <f>R64-Q64</f>
        <v>3.7500000000000866E-3</v>
      </c>
      <c r="S62" s="19">
        <f>S64-R64</f>
        <v>1.5393518518518445E-2</v>
      </c>
      <c r="T62" s="16">
        <f>T64-R64</f>
        <v>2.994212962962961E-2</v>
      </c>
      <c r="U62" s="16">
        <f>U64-R64</f>
        <v>4.6747685185185128E-2</v>
      </c>
      <c r="V62" s="16">
        <f>V64-R64</f>
        <v>6.1863425925925863E-2</v>
      </c>
      <c r="W62" s="16">
        <f>W64-R64</f>
        <v>7.8888888888888842E-2</v>
      </c>
      <c r="X62" s="16">
        <f>X64-R64</f>
        <v>9.730324074074076E-2</v>
      </c>
      <c r="Y62" s="16">
        <f>Y64-R64</f>
        <v>0.12070601851851842</v>
      </c>
      <c r="Z62" s="16">
        <f>Z64-R64</f>
        <v>0.13303240740740735</v>
      </c>
      <c r="AA62" s="16">
        <f>AA64-R64</f>
        <v>0.15201388888888884</v>
      </c>
      <c r="AB62" s="16">
        <f>AB64-R64</f>
        <v>0.17064814814814805</v>
      </c>
      <c r="AC62" s="16">
        <f>AC64-R64</f>
        <v>0.18999999999999989</v>
      </c>
      <c r="AD62" s="16">
        <f>AD64-R64</f>
        <v>0.20728009259259256</v>
      </c>
      <c r="AE62" s="16">
        <f>AE64-R64</f>
        <v>0.22413194444444445</v>
      </c>
      <c r="AF62" s="16">
        <f>AF64-R64</f>
        <v>0.24067129629629619</v>
      </c>
    </row>
    <row r="63" spans="1:33" ht="16.2" thickBot="1" x14ac:dyDescent="0.35">
      <c r="A63" s="13"/>
      <c r="B63" s="14" t="s">
        <v>23</v>
      </c>
      <c r="C63" s="20" t="s">
        <v>6</v>
      </c>
      <c r="D63" s="21">
        <f>D62</f>
        <v>2.5208333333333333E-2</v>
      </c>
      <c r="E63" s="21">
        <f>E62-D62</f>
        <v>3.1620370370370375E-2</v>
      </c>
      <c r="F63" s="21">
        <f>F62-E62</f>
        <v>3.2314814814814817E-2</v>
      </c>
      <c r="G63" s="21">
        <f>G62-F62</f>
        <v>2.9502314814814815E-2</v>
      </c>
      <c r="H63" s="22"/>
      <c r="I63" s="23">
        <f t="shared" ref="I63:Q63" si="60">I64-H64</f>
        <v>2.9120370370370366E-2</v>
      </c>
      <c r="J63" s="23">
        <f t="shared" si="60"/>
        <v>3.4780092592592599E-2</v>
      </c>
      <c r="K63" s="23">
        <f t="shared" si="60"/>
        <v>3.0381944444444448E-2</v>
      </c>
      <c r="L63" s="23">
        <f t="shared" si="60"/>
        <v>3.4317129629629656E-2</v>
      </c>
      <c r="M63" s="23">
        <f t="shared" si="60"/>
        <v>3.3796296296296269E-2</v>
      </c>
      <c r="N63" s="23">
        <f t="shared" si="60"/>
        <v>2.9224537037037035E-2</v>
      </c>
      <c r="O63" s="23">
        <f t="shared" si="60"/>
        <v>3.1840277777777759E-2</v>
      </c>
      <c r="P63" s="23">
        <f t="shared" si="60"/>
        <v>2.9988425925925932E-2</v>
      </c>
      <c r="Q63" s="23">
        <f t="shared" si="60"/>
        <v>2.9722222222222205E-2</v>
      </c>
      <c r="R63" s="24"/>
      <c r="S63" s="25">
        <f t="shared" ref="S63:AF63" si="61">S64-R64</f>
        <v>1.5393518518518445E-2</v>
      </c>
      <c r="T63" s="21">
        <f t="shared" si="61"/>
        <v>1.4548611111111165E-2</v>
      </c>
      <c r="U63" s="21">
        <f t="shared" si="61"/>
        <v>1.6805555555555518E-2</v>
      </c>
      <c r="V63" s="21">
        <f t="shared" si="61"/>
        <v>1.5115740740740735E-2</v>
      </c>
      <c r="W63" s="21">
        <f t="shared" si="61"/>
        <v>1.7025462962962978E-2</v>
      </c>
      <c r="X63" s="21">
        <f t="shared" si="61"/>
        <v>1.8414351851851918E-2</v>
      </c>
      <c r="Y63" s="21">
        <f t="shared" si="61"/>
        <v>2.3402777777777661E-2</v>
      </c>
      <c r="Z63" s="21">
        <f t="shared" si="61"/>
        <v>1.2326388888888928E-2</v>
      </c>
      <c r="AA63" s="21">
        <f t="shared" si="61"/>
        <v>1.8981481481481488E-2</v>
      </c>
      <c r="AB63" s="21">
        <f t="shared" si="61"/>
        <v>1.8634259259259212E-2</v>
      </c>
      <c r="AC63" s="21">
        <f t="shared" si="61"/>
        <v>1.9351851851851842E-2</v>
      </c>
      <c r="AD63" s="21">
        <f t="shared" si="61"/>
        <v>1.7280092592592666E-2</v>
      </c>
      <c r="AE63" s="21">
        <f t="shared" si="61"/>
        <v>1.6851851851851896E-2</v>
      </c>
      <c r="AF63" s="26">
        <f t="shared" si="61"/>
        <v>1.6539351851851736E-2</v>
      </c>
    </row>
    <row r="64" spans="1:33" ht="16.2" thickBot="1" x14ac:dyDescent="0.35">
      <c r="A64" s="13"/>
      <c r="B64" s="14" t="s">
        <v>23</v>
      </c>
      <c r="C64" s="27" t="s">
        <v>7</v>
      </c>
      <c r="D64" s="36">
        <v>2.5208333333333333E-2</v>
      </c>
      <c r="E64" s="36">
        <v>5.6828703703703708E-2</v>
      </c>
      <c r="F64" s="36">
        <v>8.9143518518518525E-2</v>
      </c>
      <c r="G64" s="36">
        <v>0.11864583333333334</v>
      </c>
      <c r="H64" s="36">
        <v>0.12192129629629629</v>
      </c>
      <c r="I64" s="36">
        <v>0.15104166666666666</v>
      </c>
      <c r="J64" s="36">
        <v>0.18582175925925926</v>
      </c>
      <c r="K64" s="36">
        <v>0.2162037037037037</v>
      </c>
      <c r="L64" s="36">
        <v>0.25052083333333336</v>
      </c>
      <c r="M64" s="36">
        <v>0.28431712962962963</v>
      </c>
      <c r="N64" s="36">
        <v>0.31354166666666666</v>
      </c>
      <c r="O64" s="42">
        <v>0.34538194444444442</v>
      </c>
      <c r="P64" s="42">
        <v>0.37537037037037035</v>
      </c>
      <c r="Q64" s="36">
        <v>0.40509259259259256</v>
      </c>
      <c r="R64" s="36">
        <v>0.40884259259259265</v>
      </c>
      <c r="S64" s="36">
        <v>0.42423611111111109</v>
      </c>
      <c r="T64" s="36">
        <v>0.43878472222222226</v>
      </c>
      <c r="U64" s="36">
        <v>0.45559027777777777</v>
      </c>
      <c r="V64" s="36">
        <v>0.47070601851851851</v>
      </c>
      <c r="W64" s="36">
        <v>0.48773148148148149</v>
      </c>
      <c r="X64" s="36">
        <v>0.50614583333333341</v>
      </c>
      <c r="Y64" s="36">
        <v>0.52954861111111107</v>
      </c>
      <c r="Z64" s="36">
        <v>0.541875</v>
      </c>
      <c r="AA64" s="36">
        <v>0.56085648148148148</v>
      </c>
      <c r="AB64" s="36">
        <v>0.5794907407407407</v>
      </c>
      <c r="AC64" s="36">
        <v>0.59884259259259254</v>
      </c>
      <c r="AD64" s="36">
        <v>0.6161226851851852</v>
      </c>
      <c r="AE64" s="36">
        <v>0.6329745370370371</v>
      </c>
      <c r="AF64" s="36">
        <v>0.64951388888888884</v>
      </c>
    </row>
    <row r="65" spans="1:33" ht="15.6" thickBot="1" x14ac:dyDescent="0.3">
      <c r="A65" s="13"/>
      <c r="B65" s="14" t="s">
        <v>23</v>
      </c>
      <c r="C65" s="20" t="s">
        <v>8</v>
      </c>
      <c r="D65" s="29">
        <f>1*$B$71/(D63)</f>
        <v>1.6528925619834711</v>
      </c>
      <c r="E65" s="29">
        <f>1*$B$71/(E63)</f>
        <v>1.3177159590043921</v>
      </c>
      <c r="F65" s="29">
        <f>1*$B$71/(F63)</f>
        <v>1.2893982808022921</v>
      </c>
      <c r="G65" s="29">
        <f>0.8*$B$71/(G63)</f>
        <v>1.1298548450372694</v>
      </c>
      <c r="H65" s="30">
        <f>$G$1*$B$71/G62</f>
        <v>1.3345039508340648</v>
      </c>
      <c r="I65" s="29">
        <f t="shared" ref="I65:Q65" si="62">20*$B$71/I63</f>
        <v>28.616852146263913</v>
      </c>
      <c r="J65" s="29">
        <f t="shared" si="62"/>
        <v>23.960066555740426</v>
      </c>
      <c r="K65" s="29">
        <f t="shared" si="62"/>
        <v>27.428571428571423</v>
      </c>
      <c r="L65" s="29">
        <f t="shared" si="62"/>
        <v>24.283305227655966</v>
      </c>
      <c r="M65" s="29">
        <f t="shared" si="62"/>
        <v>24.657534246575359</v>
      </c>
      <c r="N65" s="29">
        <f t="shared" si="62"/>
        <v>28.514851485148515</v>
      </c>
      <c r="O65" s="41">
        <f t="shared" si="62"/>
        <v>26.172300981461301</v>
      </c>
      <c r="P65" s="41">
        <f t="shared" si="62"/>
        <v>27.788498649170197</v>
      </c>
      <c r="Q65" s="29">
        <f t="shared" si="62"/>
        <v>28.037383177570106</v>
      </c>
      <c r="R65" s="30">
        <f>Q1*$B$71/Q62</f>
        <v>26.485735306139134</v>
      </c>
      <c r="S65" s="29">
        <f t="shared" ref="S65:AE65" si="63">3*$B$71/S63</f>
        <v>8.1203007518797374</v>
      </c>
      <c r="T65" s="29">
        <f t="shared" si="63"/>
        <v>8.5918854415274151</v>
      </c>
      <c r="U65" s="29">
        <f t="shared" si="63"/>
        <v>7.4380165289256368</v>
      </c>
      <c r="V65" s="29">
        <f t="shared" si="63"/>
        <v>8.2695252679938775</v>
      </c>
      <c r="W65" s="29">
        <f t="shared" si="63"/>
        <v>7.3419442556084231</v>
      </c>
      <c r="X65" s="29">
        <f t="shared" si="63"/>
        <v>6.7881835323695547</v>
      </c>
      <c r="Y65" s="29">
        <f t="shared" si="63"/>
        <v>5.3412462908012133</v>
      </c>
      <c r="Z65" s="29">
        <f t="shared" si="63"/>
        <v>10.140845070422502</v>
      </c>
      <c r="AA65" s="29">
        <f t="shared" si="63"/>
        <v>6.5853658536585344</v>
      </c>
      <c r="AB65" s="29">
        <f t="shared" si="63"/>
        <v>6.7080745341615078</v>
      </c>
      <c r="AC65" s="29">
        <f t="shared" si="63"/>
        <v>6.4593301435406731</v>
      </c>
      <c r="AD65" s="29">
        <f t="shared" si="63"/>
        <v>7.2337575351640684</v>
      </c>
      <c r="AE65" s="29">
        <f t="shared" si="63"/>
        <v>7.4175824175823983</v>
      </c>
      <c r="AF65" s="29">
        <f>3.2*$B$71/AF63</f>
        <v>8.0615815255423939</v>
      </c>
      <c r="AG65" s="30">
        <f>$AF$1*$B$71/AF62</f>
        <v>7.3059536404732164</v>
      </c>
    </row>
    <row r="66" spans="1:33" ht="16.2" thickBot="1" x14ac:dyDescent="0.35">
      <c r="A66" s="13">
        <v>22</v>
      </c>
      <c r="B66" s="14" t="s">
        <v>24</v>
      </c>
      <c r="C66" s="15" t="s">
        <v>5</v>
      </c>
      <c r="D66" s="16">
        <f>D68</f>
        <v>0</v>
      </c>
      <c r="E66" s="16">
        <f>E68</f>
        <v>0</v>
      </c>
      <c r="F66" s="16">
        <f>F68</f>
        <v>0</v>
      </c>
      <c r="G66" s="16">
        <f>G68</f>
        <v>0</v>
      </c>
      <c r="H66" s="17">
        <f>H68-G66</f>
        <v>0</v>
      </c>
      <c r="I66" s="16">
        <f>I68-H68</f>
        <v>0</v>
      </c>
      <c r="J66" s="16">
        <f>J68-H68</f>
        <v>0</v>
      </c>
      <c r="K66" s="16">
        <f>K68-H68</f>
        <v>0</v>
      </c>
      <c r="L66" s="16">
        <f>L68-H68</f>
        <v>0</v>
      </c>
      <c r="M66" s="16">
        <f>M68-H68</f>
        <v>0</v>
      </c>
      <c r="N66" s="16">
        <f>N68-H68</f>
        <v>0</v>
      </c>
      <c r="O66" s="16">
        <f>O68-H68</f>
        <v>0</v>
      </c>
      <c r="P66" s="16">
        <f>P68-H68</f>
        <v>0</v>
      </c>
      <c r="Q66" s="16">
        <f>Q68-H68</f>
        <v>0</v>
      </c>
      <c r="R66" s="18">
        <f>R68-Q68</f>
        <v>0</v>
      </c>
      <c r="S66" s="19">
        <f>S68-R68</f>
        <v>0</v>
      </c>
      <c r="T66" s="16">
        <f>T68-R68</f>
        <v>0</v>
      </c>
      <c r="U66" s="16">
        <f>U68-R68</f>
        <v>0</v>
      </c>
      <c r="V66" s="16">
        <f>V68-R68</f>
        <v>0</v>
      </c>
      <c r="W66" s="16">
        <f>W68-R68</f>
        <v>0</v>
      </c>
      <c r="X66" s="16">
        <f>X68-R68</f>
        <v>0</v>
      </c>
      <c r="Y66" s="16">
        <f>Y68-R68</f>
        <v>0</v>
      </c>
      <c r="Z66" s="16">
        <f>Z68-R68</f>
        <v>0</v>
      </c>
      <c r="AA66" s="16">
        <f>AA68-R68</f>
        <v>0</v>
      </c>
      <c r="AB66" s="16">
        <f>AB68-R68</f>
        <v>0</v>
      </c>
      <c r="AC66" s="16">
        <f>AC68-R68</f>
        <v>0</v>
      </c>
      <c r="AD66" s="16">
        <f>AD68-R68</f>
        <v>0</v>
      </c>
      <c r="AE66" s="16">
        <f>AE68-R68</f>
        <v>0</v>
      </c>
      <c r="AF66" s="16">
        <f>AF68-R68</f>
        <v>0</v>
      </c>
    </row>
    <row r="67" spans="1:33" ht="16.2" thickBot="1" x14ac:dyDescent="0.35">
      <c r="A67" s="13"/>
      <c r="B67" s="14" t="s">
        <v>24</v>
      </c>
      <c r="C67" s="20" t="s">
        <v>6</v>
      </c>
      <c r="D67" s="21">
        <f>D66</f>
        <v>0</v>
      </c>
      <c r="E67" s="21">
        <f>E66-D66</f>
        <v>0</v>
      </c>
      <c r="F67" s="21">
        <f>F66-E66</f>
        <v>0</v>
      </c>
      <c r="G67" s="21">
        <f>G66-F66</f>
        <v>0</v>
      </c>
      <c r="H67" s="22"/>
      <c r="I67" s="23">
        <f t="shared" ref="I67:Q67" si="64">I68-H68</f>
        <v>0</v>
      </c>
      <c r="J67" s="23">
        <f t="shared" si="64"/>
        <v>0</v>
      </c>
      <c r="K67" s="23">
        <f t="shared" si="64"/>
        <v>0</v>
      </c>
      <c r="L67" s="23">
        <f t="shared" si="64"/>
        <v>0</v>
      </c>
      <c r="M67" s="23">
        <f t="shared" si="64"/>
        <v>0</v>
      </c>
      <c r="N67" s="23">
        <f t="shared" si="64"/>
        <v>0</v>
      </c>
      <c r="O67" s="23">
        <f t="shared" si="64"/>
        <v>0</v>
      </c>
      <c r="P67" s="23">
        <f t="shared" si="64"/>
        <v>0</v>
      </c>
      <c r="Q67" s="23">
        <f t="shared" si="64"/>
        <v>0</v>
      </c>
      <c r="R67" s="24"/>
      <c r="S67" s="25">
        <f t="shared" ref="S67:AF67" si="65">S68-R68</f>
        <v>0</v>
      </c>
      <c r="T67" s="21">
        <f t="shared" si="65"/>
        <v>0</v>
      </c>
      <c r="U67" s="21">
        <f t="shared" si="65"/>
        <v>0</v>
      </c>
      <c r="V67" s="21">
        <f t="shared" si="65"/>
        <v>0</v>
      </c>
      <c r="W67" s="21">
        <f t="shared" si="65"/>
        <v>0</v>
      </c>
      <c r="X67" s="21">
        <f t="shared" si="65"/>
        <v>0</v>
      </c>
      <c r="Y67" s="21">
        <f t="shared" si="65"/>
        <v>0</v>
      </c>
      <c r="Z67" s="21">
        <f t="shared" si="65"/>
        <v>0</v>
      </c>
      <c r="AA67" s="21">
        <f t="shared" si="65"/>
        <v>0</v>
      </c>
      <c r="AB67" s="21">
        <f t="shared" si="65"/>
        <v>0</v>
      </c>
      <c r="AC67" s="21">
        <f t="shared" si="65"/>
        <v>0</v>
      </c>
      <c r="AD67" s="21">
        <f t="shared" si="65"/>
        <v>0</v>
      </c>
      <c r="AE67" s="21">
        <f t="shared" si="65"/>
        <v>0</v>
      </c>
      <c r="AF67" s="26">
        <f t="shared" si="65"/>
        <v>0</v>
      </c>
    </row>
    <row r="68" spans="1:33" ht="15.6" thickBot="1" x14ac:dyDescent="0.3">
      <c r="A68" s="13"/>
      <c r="B68" s="14" t="s">
        <v>24</v>
      </c>
      <c r="C68" s="27" t="s">
        <v>7</v>
      </c>
    </row>
    <row r="69" spans="1:33" ht="15.6" thickBot="1" x14ac:dyDescent="0.3">
      <c r="A69" s="13"/>
      <c r="B69" s="14" t="s">
        <v>24</v>
      </c>
      <c r="C69" s="20" t="s">
        <v>8</v>
      </c>
      <c r="D69" s="29" t="e">
        <f>1*$B$71/(D67)</f>
        <v>#DIV/0!</v>
      </c>
      <c r="E69" s="29" t="e">
        <f>1*$B$71/(E67)</f>
        <v>#DIV/0!</v>
      </c>
      <c r="F69" s="29" t="e">
        <f>1*$B$71/(F67)</f>
        <v>#DIV/0!</v>
      </c>
      <c r="G69" s="29" t="e">
        <f>0.8*$B$71/(G67)</f>
        <v>#DIV/0!</v>
      </c>
      <c r="H69" s="30" t="e">
        <f>$G$1*$B$71/G66</f>
        <v>#DIV/0!</v>
      </c>
      <c r="I69" s="29" t="e">
        <f t="shared" ref="I69:Q69" si="66">20*$B$71/I67</f>
        <v>#DIV/0!</v>
      </c>
      <c r="J69" s="29" t="e">
        <f t="shared" si="66"/>
        <v>#DIV/0!</v>
      </c>
      <c r="K69" s="29" t="e">
        <f t="shared" si="66"/>
        <v>#DIV/0!</v>
      </c>
      <c r="L69" s="29" t="e">
        <f t="shared" si="66"/>
        <v>#DIV/0!</v>
      </c>
      <c r="M69" s="29" t="e">
        <f t="shared" si="66"/>
        <v>#DIV/0!</v>
      </c>
      <c r="N69" s="29" t="e">
        <f t="shared" si="66"/>
        <v>#DIV/0!</v>
      </c>
      <c r="O69" s="41" t="e">
        <f t="shared" si="66"/>
        <v>#DIV/0!</v>
      </c>
      <c r="P69" s="41" t="e">
        <f t="shared" si="66"/>
        <v>#DIV/0!</v>
      </c>
      <c r="Q69" s="29" t="e">
        <f t="shared" si="66"/>
        <v>#DIV/0!</v>
      </c>
      <c r="R69" s="30" t="e">
        <f>Q5*$B$71/Q66</f>
        <v>#DIV/0!</v>
      </c>
      <c r="S69" s="29" t="e">
        <f t="shared" ref="S69:AE69" si="67">3*$B$71/S67</f>
        <v>#DIV/0!</v>
      </c>
      <c r="T69" s="29" t="e">
        <f t="shared" si="67"/>
        <v>#DIV/0!</v>
      </c>
      <c r="U69" s="29" t="e">
        <f t="shared" si="67"/>
        <v>#DIV/0!</v>
      </c>
      <c r="V69" s="29" t="e">
        <f t="shared" si="67"/>
        <v>#DIV/0!</v>
      </c>
      <c r="W69" s="29" t="e">
        <f t="shared" si="67"/>
        <v>#DIV/0!</v>
      </c>
      <c r="X69" s="29" t="e">
        <f t="shared" si="67"/>
        <v>#DIV/0!</v>
      </c>
      <c r="Y69" s="29" t="e">
        <f t="shared" si="67"/>
        <v>#DIV/0!</v>
      </c>
      <c r="Z69" s="29" t="e">
        <f t="shared" si="67"/>
        <v>#DIV/0!</v>
      </c>
      <c r="AA69" s="29" t="e">
        <f t="shared" si="67"/>
        <v>#DIV/0!</v>
      </c>
      <c r="AB69" s="29" t="e">
        <f t="shared" si="67"/>
        <v>#DIV/0!</v>
      </c>
      <c r="AC69" s="29" t="e">
        <f t="shared" si="67"/>
        <v>#DIV/0!</v>
      </c>
      <c r="AD69" s="29" t="e">
        <f t="shared" si="67"/>
        <v>#DIV/0!</v>
      </c>
      <c r="AE69" s="29" t="e">
        <f t="shared" si="67"/>
        <v>#DIV/0!</v>
      </c>
      <c r="AF69" s="29" t="e">
        <f>3.2*$B$71/AF67</f>
        <v>#DIV/0!</v>
      </c>
      <c r="AG69" s="30" t="e">
        <f>$AF$1*$B$71/AF66</f>
        <v>#DIV/0!</v>
      </c>
    </row>
    <row r="71" spans="1:33" x14ac:dyDescent="0.25">
      <c r="B71" s="43">
        <v>4.1666666666666664E-2</v>
      </c>
    </row>
  </sheetData>
  <mergeCells count="15">
    <mergeCell ref="A58:A61"/>
    <mergeCell ref="A62:A65"/>
    <mergeCell ref="A66:A69"/>
    <mergeCell ref="A26:A29"/>
    <mergeCell ref="A30:A33"/>
    <mergeCell ref="A34:A37"/>
    <mergeCell ref="A38:A41"/>
    <mergeCell ref="A50:A53"/>
    <mergeCell ref="A54:A57"/>
    <mergeCell ref="A2:A5"/>
    <mergeCell ref="A6:A9"/>
    <mergeCell ref="A10:A13"/>
    <mergeCell ref="A14:A17"/>
    <mergeCell ref="A18:A21"/>
    <mergeCell ref="A22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2015-12-24T12:41:51Z</dcterms:modified>
</cp:coreProperties>
</file>